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V2020.kyoiku.tocho.local\義務教育課\健康推進係\04_学校保健担当\02 学校保健統計\R6\01_教育庁\09_ホームページ記載\02_掲載データ\R6学校保健統計\"/>
    </mc:Choice>
  </mc:AlternateContent>
  <xr:revisionPtr revIDLastSave="0" documentId="13_ncr:1_{33161F59-3609-4344-A923-419B91421D57}" xr6:coauthVersionLast="47" xr6:coauthVersionMax="47" xr10:uidLastSave="{00000000-0000-0000-0000-000000000000}"/>
  <bookViews>
    <workbookView xWindow="-108" yWindow="-108" windowWidth="23256" windowHeight="12456" xr2:uid="{D78E4CA7-3CA7-4E1F-8766-FA77D640238C}"/>
  </bookViews>
  <sheets>
    <sheet name="患者数" sheetId="1" r:id="rId1"/>
    <sheet name="被患率" sheetId="2" r:id="rId2"/>
  </sheets>
  <definedNames>
    <definedName name="_xlnm.Print_Area" localSheetId="0">患者数!$A$1:$BJ$73</definedName>
    <definedName name="_xlnm.Print_Area" localSheetId="1">被患率!$A$1:$BJ$73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3" i="2" l="1"/>
  <c r="X59" i="2"/>
  <c r="X56" i="2"/>
  <c r="X54" i="2"/>
  <c r="X42" i="2"/>
  <c r="X35" i="2"/>
  <c r="X33" i="2"/>
  <c r="AW30" i="2"/>
  <c r="O27" i="2"/>
  <c r="X20" i="2"/>
  <c r="AB16" i="2"/>
  <c r="X16" i="2"/>
  <c r="X13" i="2"/>
  <c r="X11" i="2"/>
  <c r="AW71" i="2"/>
  <c r="D71" i="2"/>
  <c r="AW70" i="2"/>
  <c r="D70" i="2"/>
  <c r="AW69" i="2"/>
  <c r="D69" i="2"/>
  <c r="AW68" i="2"/>
  <c r="D68" i="2"/>
  <c r="AW67" i="2"/>
  <c r="D67" i="2"/>
  <c r="AW66" i="2"/>
  <c r="D66" i="2"/>
  <c r="BD65" i="1"/>
  <c r="BC65" i="1"/>
  <c r="AZ65" i="1"/>
  <c r="AU65" i="1"/>
  <c r="AR65" i="1"/>
  <c r="AQ65" i="1"/>
  <c r="AO65" i="1"/>
  <c r="AL65" i="1"/>
  <c r="AI65" i="1"/>
  <c r="AE65" i="1"/>
  <c r="AB65" i="1"/>
  <c r="U65" i="1"/>
  <c r="T65" i="1"/>
  <c r="S65" i="1"/>
  <c r="P65" i="1"/>
  <c r="I65" i="1"/>
  <c r="H65" i="1"/>
  <c r="G65" i="1"/>
  <c r="D65" i="1"/>
  <c r="D65" i="2" s="1"/>
  <c r="BB21" i="1"/>
  <c r="AX65" i="1"/>
  <c r="AW64" i="2"/>
  <c r="AH21" i="1"/>
  <c r="V21" i="1"/>
  <c r="N65" i="1"/>
  <c r="J21" i="1"/>
  <c r="D64" i="2"/>
  <c r="BE65" i="1"/>
  <c r="BE22" i="1" s="1"/>
  <c r="BA65" i="1"/>
  <c r="AW63" i="2"/>
  <c r="AS65" i="1"/>
  <c r="AS22" i="1" s="1"/>
  <c r="AN65" i="1"/>
  <c r="AG65" i="1"/>
  <c r="AF65" i="1"/>
  <c r="AC65" i="1"/>
  <c r="W20" i="1"/>
  <c r="Q65" i="1"/>
  <c r="O20" i="1"/>
  <c r="K65" i="1"/>
  <c r="D63" i="2"/>
  <c r="BF65" i="1"/>
  <c r="BF22" i="1" s="1"/>
  <c r="BB19" i="1"/>
  <c r="AY65" i="1"/>
  <c r="AW62" i="2"/>
  <c r="AV65" i="1"/>
  <c r="AT65" i="1"/>
  <c r="AT22" i="1" s="1"/>
  <c r="AP19" i="1"/>
  <c r="AM65" i="1"/>
  <c r="AK65" i="1"/>
  <c r="AJ65" i="1"/>
  <c r="AH65" i="1"/>
  <c r="AH22" i="1" s="1"/>
  <c r="AD65" i="1"/>
  <c r="AA65" i="1"/>
  <c r="Y65" i="1"/>
  <c r="X65" i="1"/>
  <c r="V65" i="1"/>
  <c r="V22" i="1" s="1"/>
  <c r="R65" i="1"/>
  <c r="M65" i="1"/>
  <c r="L65" i="1"/>
  <c r="J65" i="1"/>
  <c r="J22" i="1" s="1"/>
  <c r="F65" i="1"/>
  <c r="D62" i="2"/>
  <c r="BE61" i="1"/>
  <c r="AS61" i="1"/>
  <c r="AC61" i="1"/>
  <c r="I61" i="1"/>
  <c r="AW60" i="2"/>
  <c r="D60" i="2"/>
  <c r="AW59" i="2"/>
  <c r="D59" i="2"/>
  <c r="BJ61" i="1"/>
  <c r="BI61" i="1"/>
  <c r="BH61" i="1"/>
  <c r="BG61" i="1"/>
  <c r="BF61" i="1"/>
  <c r="BD61" i="1"/>
  <c r="BD18" i="1" s="1"/>
  <c r="BC61" i="1"/>
  <c r="BB61" i="1"/>
  <c r="BA61" i="1"/>
  <c r="AZ61" i="1"/>
  <c r="AY61" i="1"/>
  <c r="AX61" i="1"/>
  <c r="AW58" i="2"/>
  <c r="AV61" i="1"/>
  <c r="AU61" i="1"/>
  <c r="AT61" i="1"/>
  <c r="AR61" i="1"/>
  <c r="AR18" i="1" s="1"/>
  <c r="AQ61" i="1"/>
  <c r="AO61" i="1"/>
  <c r="AN61" i="1"/>
  <c r="AL61" i="1"/>
  <c r="AK61" i="1"/>
  <c r="AI61" i="1"/>
  <c r="AH61" i="1"/>
  <c r="AG61" i="1"/>
  <c r="AF61" i="1"/>
  <c r="AF18" i="1" s="1"/>
  <c r="AD61" i="1"/>
  <c r="AB61" i="1"/>
  <c r="AA61" i="1"/>
  <c r="Y61" i="1"/>
  <c r="W61" i="1"/>
  <c r="V61" i="1"/>
  <c r="U61" i="1"/>
  <c r="T61" i="1"/>
  <c r="T18" i="1" s="1"/>
  <c r="Q61" i="1"/>
  <c r="P61" i="1"/>
  <c r="O61" i="1"/>
  <c r="N61" i="1"/>
  <c r="M61" i="1"/>
  <c r="K61" i="1"/>
  <c r="J61" i="1"/>
  <c r="H61" i="1"/>
  <c r="H18" i="1" s="1"/>
  <c r="G61" i="1"/>
  <c r="E61" i="1"/>
  <c r="D58" i="2"/>
  <c r="BJ57" i="1"/>
  <c r="BI57" i="1"/>
  <c r="BD57" i="1"/>
  <c r="AZ57" i="1"/>
  <c r="AW57" i="1"/>
  <c r="AW57" i="2" s="1"/>
  <c r="AR57" i="1"/>
  <c r="AN57" i="1"/>
  <c r="AF57" i="1"/>
  <c r="AB57" i="1"/>
  <c r="T57" i="1"/>
  <c r="P57" i="1"/>
  <c r="H57" i="1"/>
  <c r="D57" i="1"/>
  <c r="D57" i="2" s="1"/>
  <c r="AW56" i="2"/>
  <c r="D56" i="2"/>
  <c r="AW55" i="2"/>
  <c r="D55" i="2"/>
  <c r="AW54" i="2"/>
  <c r="D54" i="2"/>
  <c r="AW53" i="2"/>
  <c r="D53" i="2"/>
  <c r="AW52" i="2"/>
  <c r="AK57" i="1"/>
  <c r="Y57" i="1"/>
  <c r="M57" i="1"/>
  <c r="D52" i="2"/>
  <c r="BH57" i="1"/>
  <c r="BG57" i="1"/>
  <c r="BF57" i="1"/>
  <c r="BE57" i="1"/>
  <c r="BB57" i="1"/>
  <c r="BA57" i="1"/>
  <c r="AY57" i="1"/>
  <c r="AY14" i="1" s="1"/>
  <c r="AX57" i="1"/>
  <c r="AW51" i="2"/>
  <c r="AV57" i="1"/>
  <c r="AU57" i="1"/>
  <c r="AT57" i="1"/>
  <c r="AS57" i="1"/>
  <c r="AO57" i="1"/>
  <c r="AL57" i="1"/>
  <c r="AJ57" i="1"/>
  <c r="AI57" i="1"/>
  <c r="AG57" i="1"/>
  <c r="AE57" i="1"/>
  <c r="AD57" i="1"/>
  <c r="AC57" i="1"/>
  <c r="AA57" i="1"/>
  <c r="AA14" i="1" s="1"/>
  <c r="AA29" i="1" s="1"/>
  <c r="X57" i="1"/>
  <c r="W57" i="1"/>
  <c r="U57" i="1"/>
  <c r="R57" i="1"/>
  <c r="Q57" i="1"/>
  <c r="O57" i="1"/>
  <c r="O14" i="1" s="1"/>
  <c r="N57" i="1"/>
  <c r="L57" i="1"/>
  <c r="K57" i="1"/>
  <c r="I57" i="1"/>
  <c r="G57" i="1"/>
  <c r="F57" i="1"/>
  <c r="D51" i="2"/>
  <c r="BF28" i="1"/>
  <c r="AW50" i="2"/>
  <c r="AS28" i="1"/>
  <c r="AN28" i="1"/>
  <c r="AK28" i="1"/>
  <c r="AG28" i="1"/>
  <c r="AB28" i="1"/>
  <c r="Y28" i="1"/>
  <c r="U28" i="1"/>
  <c r="P28" i="1"/>
  <c r="M28" i="1"/>
  <c r="I28" i="1"/>
  <c r="BH27" i="1"/>
  <c r="BE27" i="1"/>
  <c r="BD27" i="1"/>
  <c r="AY27" i="1"/>
  <c r="AW49" i="2"/>
  <c r="D49" i="2"/>
  <c r="AW48" i="2"/>
  <c r="AR26" i="1"/>
  <c r="AQ26" i="1"/>
  <c r="AL26" i="1"/>
  <c r="AF26" i="1"/>
  <c r="AE26" i="1"/>
  <c r="N26" i="1"/>
  <c r="H26" i="1"/>
  <c r="G26" i="1"/>
  <c r="D48" i="2"/>
  <c r="BI25" i="1"/>
  <c r="BB25" i="1"/>
  <c r="AQ25" i="1"/>
  <c r="D47" i="2"/>
  <c r="AW46" i="2"/>
  <c r="AP24" i="1"/>
  <c r="AJ24" i="1"/>
  <c r="AD24" i="1"/>
  <c r="X24" i="1"/>
  <c r="R24" i="1"/>
  <c r="Q24" i="1"/>
  <c r="L24" i="1"/>
  <c r="F24" i="1"/>
  <c r="E24" i="1"/>
  <c r="D46" i="2"/>
  <c r="BC23" i="1"/>
  <c r="AW45" i="2"/>
  <c r="AV23" i="1"/>
  <c r="AQ23" i="1"/>
  <c r="AK23" i="1"/>
  <c r="AJ23" i="1"/>
  <c r="AE23" i="1"/>
  <c r="Y23" i="1"/>
  <c r="X23" i="1"/>
  <c r="S23" i="1"/>
  <c r="M23" i="1"/>
  <c r="L23" i="1"/>
  <c r="G23" i="1"/>
  <c r="D45" i="2"/>
  <c r="BD44" i="1"/>
  <c r="BC44" i="1"/>
  <c r="BC22" i="1" s="1"/>
  <c r="AZ44" i="1"/>
  <c r="AR44" i="1"/>
  <c r="AO44" i="1"/>
  <c r="AN44" i="1"/>
  <c r="AL44" i="1"/>
  <c r="AJ44" i="1"/>
  <c r="AE44" i="1"/>
  <c r="AE22" i="1" s="1"/>
  <c r="AB44" i="1"/>
  <c r="X44" i="1"/>
  <c r="W44" i="1"/>
  <c r="U44" i="1"/>
  <c r="T44" i="1"/>
  <c r="S44" i="1"/>
  <c r="P44" i="1"/>
  <c r="N44" i="1"/>
  <c r="N22" i="1" s="1"/>
  <c r="I44" i="1"/>
  <c r="H44" i="1"/>
  <c r="H22" i="1" s="1"/>
  <c r="G44" i="1"/>
  <c r="G22" i="1" s="1"/>
  <c r="D44" i="1"/>
  <c r="D44" i="2" s="1"/>
  <c r="BE21" i="1"/>
  <c r="AW43" i="2"/>
  <c r="AU44" i="1"/>
  <c r="AU22" i="1" s="1"/>
  <c r="AS21" i="1"/>
  <c r="AI44" i="1"/>
  <c r="AI22" i="1" s="1"/>
  <c r="AC21" i="1"/>
  <c r="Q21" i="1"/>
  <c r="K44" i="1"/>
  <c r="E21" i="1"/>
  <c r="D43" i="2"/>
  <c r="BE44" i="1"/>
  <c r="BA44" i="1"/>
  <c r="AX44" i="1"/>
  <c r="AX22" i="1" s="1"/>
  <c r="AW42" i="2"/>
  <c r="AV44" i="1"/>
  <c r="AS44" i="1"/>
  <c r="AG44" i="1"/>
  <c r="AF44" i="1"/>
  <c r="AF22" i="1" s="1"/>
  <c r="AC44" i="1"/>
  <c r="AC22" i="1" s="1"/>
  <c r="Z44" i="1"/>
  <c r="R20" i="1"/>
  <c r="F20" i="1"/>
  <c r="D42" i="2"/>
  <c r="BF44" i="1"/>
  <c r="AW19" i="1"/>
  <c r="AW19" i="2" s="1"/>
  <c r="AT44" i="1"/>
  <c r="AQ44" i="1"/>
  <c r="AQ22" i="1" s="1"/>
  <c r="AK44" i="1"/>
  <c r="AH44" i="1"/>
  <c r="AD44" i="1"/>
  <c r="AA44" i="1"/>
  <c r="Y44" i="1"/>
  <c r="V44" i="1"/>
  <c r="M44" i="1"/>
  <c r="J44" i="1"/>
  <c r="D41" i="2"/>
  <c r="BJ40" i="1"/>
  <c r="BC40" i="1"/>
  <c r="AV40" i="1"/>
  <c r="AV18" i="1" s="1"/>
  <c r="AQ40" i="1"/>
  <c r="AL40" i="1"/>
  <c r="AE40" i="1"/>
  <c r="X40" i="1"/>
  <c r="S40" i="1"/>
  <c r="N40" i="1"/>
  <c r="G40" i="1"/>
  <c r="BF17" i="1"/>
  <c r="AX40" i="1"/>
  <c r="AX18" i="1" s="1"/>
  <c r="AW39" i="2"/>
  <c r="AT17" i="1"/>
  <c r="AH17" i="1"/>
  <c r="Z40" i="1"/>
  <c r="V17" i="1"/>
  <c r="J17" i="1"/>
  <c r="D39" i="2"/>
  <c r="BE40" i="1"/>
  <c r="BE18" i="1" s="1"/>
  <c r="BB16" i="1"/>
  <c r="AW38" i="2"/>
  <c r="AS40" i="1"/>
  <c r="AS18" i="1" s="1"/>
  <c r="AP16" i="1"/>
  <c r="AG40" i="1"/>
  <c r="AG18" i="1" s="1"/>
  <c r="AD16" i="1"/>
  <c r="X38" i="2"/>
  <c r="U40" i="1"/>
  <c r="U18" i="1" s="1"/>
  <c r="R40" i="1"/>
  <c r="I40" i="1"/>
  <c r="I18" i="1" s="1"/>
  <c r="F16" i="1"/>
  <c r="D38" i="2"/>
  <c r="BI40" i="1"/>
  <c r="BH40" i="1"/>
  <c r="BH18" i="1" s="1"/>
  <c r="BG40" i="1"/>
  <c r="BD40" i="1"/>
  <c r="BA15" i="1"/>
  <c r="AZ40" i="1"/>
  <c r="AY40" i="1"/>
  <c r="AW37" i="2"/>
  <c r="AU40" i="1"/>
  <c r="AR40" i="1"/>
  <c r="AO15" i="1"/>
  <c r="AN40" i="1"/>
  <c r="AK40" i="1"/>
  <c r="AJ40" i="1"/>
  <c r="AI40" i="1"/>
  <c r="AF40" i="1"/>
  <c r="AC15" i="1"/>
  <c r="AB40" i="1"/>
  <c r="AA40" i="1"/>
  <c r="Y40" i="1"/>
  <c r="W40" i="1"/>
  <c r="T40" i="1"/>
  <c r="Q15" i="1"/>
  <c r="P40" i="1"/>
  <c r="O40" i="1"/>
  <c r="M40" i="1"/>
  <c r="L40" i="1"/>
  <c r="K40" i="1"/>
  <c r="H40" i="1"/>
  <c r="D37" i="2"/>
  <c r="BJ36" i="1"/>
  <c r="BG36" i="1"/>
  <c r="BG14" i="1" s="1"/>
  <c r="BG29" i="1" s="1"/>
  <c r="BD36" i="1"/>
  <c r="BD14" i="1" s="1"/>
  <c r="BD29" i="1" s="1"/>
  <c r="AL36" i="1"/>
  <c r="AL14" i="1" s="1"/>
  <c r="AL29" i="1" s="1"/>
  <c r="AE36" i="1"/>
  <c r="Z36" i="1"/>
  <c r="S36" i="1"/>
  <c r="N36" i="1"/>
  <c r="H36" i="1"/>
  <c r="H14" i="1" s="1"/>
  <c r="G36" i="1"/>
  <c r="BI13" i="1"/>
  <c r="BF13" i="1"/>
  <c r="BC13" i="1"/>
  <c r="AW35" i="2"/>
  <c r="AT13" i="1"/>
  <c r="AQ13" i="1"/>
  <c r="AI13" i="1"/>
  <c r="AF13" i="1"/>
  <c r="AC13" i="1"/>
  <c r="U13" i="1"/>
  <c r="R13" i="1"/>
  <c r="O13" i="1"/>
  <c r="I13" i="1"/>
  <c r="F13" i="1"/>
  <c r="D35" i="2"/>
  <c r="AW34" i="2"/>
  <c r="AJ34" i="2"/>
  <c r="D34" i="2"/>
  <c r="BF11" i="1"/>
  <c r="AW33" i="2"/>
  <c r="AT11" i="1"/>
  <c r="AF11" i="1"/>
  <c r="R11" i="1"/>
  <c r="F11" i="1"/>
  <c r="AN33" i="2"/>
  <c r="D33" i="2"/>
  <c r="BH36" i="1"/>
  <c r="BB10" i="1"/>
  <c r="AY10" i="1"/>
  <c r="AW32" i="2"/>
  <c r="AV36" i="1"/>
  <c r="AK10" i="1"/>
  <c r="AH10" i="1"/>
  <c r="AB10" i="1"/>
  <c r="Y10" i="1"/>
  <c r="V10" i="1"/>
  <c r="P10" i="1"/>
  <c r="M10" i="1"/>
  <c r="J10" i="1"/>
  <c r="D32" i="2"/>
  <c r="BD9" i="1"/>
  <c r="BC36" i="1"/>
  <c r="AX36" i="1"/>
  <c r="AX14" i="1" s="1"/>
  <c r="AW31" i="2"/>
  <c r="AR9" i="1"/>
  <c r="AQ36" i="1"/>
  <c r="AI9" i="1"/>
  <c r="AF36" i="1"/>
  <c r="AF14" i="1" s="1"/>
  <c r="AD9" i="1"/>
  <c r="AA31" i="2"/>
  <c r="W9" i="1"/>
  <c r="T36" i="1"/>
  <c r="T14" i="1" s="1"/>
  <c r="T29" i="1" s="1"/>
  <c r="R9" i="1"/>
  <c r="K9" i="1"/>
  <c r="F9" i="1"/>
  <c r="D31" i="2"/>
  <c r="BI36" i="1"/>
  <c r="BI14" i="1" s="1"/>
  <c r="BI29" i="1" s="1"/>
  <c r="BE36" i="1"/>
  <c r="BE14" i="1" s="1"/>
  <c r="BE29" i="1" s="1"/>
  <c r="BA36" i="1"/>
  <c r="AZ36" i="1"/>
  <c r="AZ14" i="1" s="1"/>
  <c r="AZ29" i="1" s="1"/>
  <c r="AY36" i="1"/>
  <c r="AW36" i="1"/>
  <c r="AW36" i="2" s="1"/>
  <c r="AU36" i="1"/>
  <c r="AU14" i="1" s="1"/>
  <c r="AS36" i="1"/>
  <c r="AS14" i="1" s="1"/>
  <c r="AS29" i="1" s="1"/>
  <c r="AO36" i="1"/>
  <c r="AN36" i="1"/>
  <c r="AN14" i="1" s="1"/>
  <c r="AN29" i="1" s="1"/>
  <c r="AK36" i="1"/>
  <c r="AK14" i="1" s="1"/>
  <c r="AK29" i="1" s="1"/>
  <c r="AI36" i="1"/>
  <c r="AI14" i="1" s="1"/>
  <c r="AI29" i="1" s="1"/>
  <c r="AH36" i="1"/>
  <c r="AG36" i="1"/>
  <c r="AG14" i="1" s="1"/>
  <c r="AG29" i="1" s="1"/>
  <c r="AD36" i="1"/>
  <c r="AA36" i="1"/>
  <c r="Y36" i="1"/>
  <c r="Y14" i="1" s="1"/>
  <c r="Y29" i="1" s="1"/>
  <c r="X30" i="2"/>
  <c r="W36" i="1"/>
  <c r="W14" i="1" s="1"/>
  <c r="V36" i="1"/>
  <c r="U36" i="1"/>
  <c r="U14" i="1" s="1"/>
  <c r="U29" i="1" s="1"/>
  <c r="R36" i="1"/>
  <c r="R14" i="1" s="1"/>
  <c r="P36" i="1"/>
  <c r="P14" i="1" s="1"/>
  <c r="P29" i="1" s="1"/>
  <c r="O36" i="1"/>
  <c r="M36" i="1"/>
  <c r="M14" i="1" s="1"/>
  <c r="M29" i="1" s="1"/>
  <c r="K36" i="1"/>
  <c r="K14" i="1" s="1"/>
  <c r="J36" i="1"/>
  <c r="I36" i="1"/>
  <c r="I14" i="1" s="1"/>
  <c r="I29" i="1" s="1"/>
  <c r="F36" i="1"/>
  <c r="F14" i="1" s="1"/>
  <c r="E30" i="2"/>
  <c r="D30" i="2"/>
  <c r="BJ28" i="1"/>
  <c r="BI28" i="1"/>
  <c r="BH28" i="1"/>
  <c r="BG28" i="1"/>
  <c r="BE28" i="1"/>
  <c r="BD28" i="1"/>
  <c r="BC28" i="1"/>
  <c r="BB28" i="1"/>
  <c r="BA28" i="1"/>
  <c r="AZ28" i="1"/>
  <c r="AY28" i="1"/>
  <c r="AX28" i="1"/>
  <c r="AW28" i="1"/>
  <c r="AW28" i="2" s="1"/>
  <c r="BB28" i="2" s="1"/>
  <c r="AT28" i="1"/>
  <c r="AR28" i="1"/>
  <c r="AQ28" i="1"/>
  <c r="AP28" i="1"/>
  <c r="AO28" i="1"/>
  <c r="AM28" i="1"/>
  <c r="AL28" i="1"/>
  <c r="AJ28" i="1"/>
  <c r="AI28" i="1"/>
  <c r="AH28" i="1"/>
  <c r="AF28" i="1"/>
  <c r="AE28" i="1"/>
  <c r="AD28" i="1"/>
  <c r="AC28" i="1"/>
  <c r="AA28" i="1"/>
  <c r="Z28" i="1"/>
  <c r="X28" i="1"/>
  <c r="W28" i="1"/>
  <c r="V28" i="1"/>
  <c r="T28" i="1"/>
  <c r="S28" i="1"/>
  <c r="R28" i="1"/>
  <c r="Q28" i="1"/>
  <c r="O28" i="1"/>
  <c r="N28" i="1"/>
  <c r="L28" i="1"/>
  <c r="K28" i="1"/>
  <c r="J28" i="1"/>
  <c r="H28" i="1"/>
  <c r="G28" i="1"/>
  <c r="F28" i="1"/>
  <c r="E28" i="1"/>
  <c r="BJ27" i="1"/>
  <c r="BI27" i="1"/>
  <c r="BG27" i="1"/>
  <c r="BF27" i="1"/>
  <c r="BC27" i="1"/>
  <c r="BB27" i="1"/>
  <c r="BA27" i="1"/>
  <c r="AZ27" i="1"/>
  <c r="AX27" i="1"/>
  <c r="AW27" i="1"/>
  <c r="AW27" i="2" s="1"/>
  <c r="AT27" i="1"/>
  <c r="AS27" i="1"/>
  <c r="AR27" i="1"/>
  <c r="AQ27" i="1"/>
  <c r="AP27" i="1"/>
  <c r="AP27" i="2" s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D27" i="2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W26" i="2" s="1"/>
  <c r="AT26" i="1"/>
  <c r="AS26" i="1"/>
  <c r="AP26" i="1"/>
  <c r="AO26" i="1"/>
  <c r="AN26" i="1"/>
  <c r="AM26" i="1"/>
  <c r="AK26" i="1"/>
  <c r="AJ26" i="1"/>
  <c r="AI26" i="1"/>
  <c r="AH26" i="1"/>
  <c r="AG26" i="1"/>
  <c r="AD26" i="1"/>
  <c r="AC26" i="1"/>
  <c r="AB26" i="1"/>
  <c r="AA26" i="1"/>
  <c r="Y26" i="1"/>
  <c r="X26" i="1"/>
  <c r="W26" i="1"/>
  <c r="V26" i="1"/>
  <c r="U26" i="1"/>
  <c r="T26" i="1"/>
  <c r="R26" i="1"/>
  <c r="Q26" i="1"/>
  <c r="P26" i="1"/>
  <c r="O26" i="1"/>
  <c r="M26" i="1"/>
  <c r="L26" i="1"/>
  <c r="K26" i="1"/>
  <c r="J26" i="1"/>
  <c r="I26" i="1"/>
  <c r="F26" i="1"/>
  <c r="E26" i="1"/>
  <c r="D26" i="1"/>
  <c r="D26" i="2" s="1"/>
  <c r="BJ25" i="1"/>
  <c r="BH25" i="1"/>
  <c r="BG25" i="1"/>
  <c r="BF25" i="1"/>
  <c r="BE25" i="1"/>
  <c r="BD25" i="1"/>
  <c r="BC25" i="1"/>
  <c r="BA25" i="1"/>
  <c r="AZ25" i="1"/>
  <c r="AY25" i="1"/>
  <c r="AX25" i="1"/>
  <c r="AT25" i="1"/>
  <c r="AS25" i="1"/>
  <c r="AR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D25" i="2" s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W24" i="2" s="1"/>
  <c r="AT24" i="1"/>
  <c r="AS24" i="1"/>
  <c r="AR24" i="1"/>
  <c r="AQ24" i="1"/>
  <c r="AO24" i="1"/>
  <c r="AN24" i="1"/>
  <c r="AM24" i="1"/>
  <c r="AL24" i="1"/>
  <c r="AK24" i="1"/>
  <c r="AI24" i="1"/>
  <c r="AH24" i="1"/>
  <c r="AG24" i="1"/>
  <c r="AF24" i="1"/>
  <c r="AE24" i="1"/>
  <c r="AC24" i="1"/>
  <c r="AB24" i="1"/>
  <c r="AA24" i="1"/>
  <c r="Z24" i="1"/>
  <c r="Y24" i="1"/>
  <c r="W24" i="1"/>
  <c r="V24" i="1"/>
  <c r="U24" i="1"/>
  <c r="T24" i="1"/>
  <c r="S24" i="1"/>
  <c r="P24" i="1"/>
  <c r="O24" i="1"/>
  <c r="N24" i="1"/>
  <c r="M24" i="1"/>
  <c r="K24" i="1"/>
  <c r="J24" i="1"/>
  <c r="I24" i="1"/>
  <c r="H24" i="1"/>
  <c r="G24" i="1"/>
  <c r="D24" i="1"/>
  <c r="D24" i="2" s="1"/>
  <c r="BF23" i="1"/>
  <c r="BE23" i="1"/>
  <c r="BD23" i="1"/>
  <c r="BB23" i="1"/>
  <c r="BA23" i="1"/>
  <c r="AZ23" i="1"/>
  <c r="AY23" i="1"/>
  <c r="AX23" i="1"/>
  <c r="AU23" i="1"/>
  <c r="AT23" i="1"/>
  <c r="AS23" i="1"/>
  <c r="AR23" i="1"/>
  <c r="AP23" i="1"/>
  <c r="AO23" i="1"/>
  <c r="AN23" i="1"/>
  <c r="AM23" i="1"/>
  <c r="AL23" i="1"/>
  <c r="AI23" i="1"/>
  <c r="AH23" i="1"/>
  <c r="AG23" i="1"/>
  <c r="AF23" i="1"/>
  <c r="AD23" i="1"/>
  <c r="AC23" i="1"/>
  <c r="AB23" i="1"/>
  <c r="AA23" i="1"/>
  <c r="Z23" i="1"/>
  <c r="W23" i="1"/>
  <c r="V23" i="1"/>
  <c r="U23" i="1"/>
  <c r="T23" i="1"/>
  <c r="R23" i="1"/>
  <c r="Q23" i="1"/>
  <c r="P23" i="1"/>
  <c r="O23" i="1"/>
  <c r="N23" i="1"/>
  <c r="K23" i="1"/>
  <c r="J23" i="1"/>
  <c r="I23" i="1"/>
  <c r="H23" i="1"/>
  <c r="F23" i="1"/>
  <c r="E23" i="1"/>
  <c r="D23" i="1"/>
  <c r="D23" i="2" s="1"/>
  <c r="BD22" i="1"/>
  <c r="BA22" i="1"/>
  <c r="AZ22" i="1"/>
  <c r="AV22" i="1"/>
  <c r="AR22" i="1"/>
  <c r="AO22" i="1"/>
  <c r="AN22" i="1"/>
  <c r="AL22" i="1"/>
  <c r="AK22" i="1"/>
  <c r="AJ22" i="1"/>
  <c r="AG22" i="1"/>
  <c r="AD22" i="1"/>
  <c r="AB22" i="1"/>
  <c r="AA22" i="1"/>
  <c r="Y22" i="1"/>
  <c r="X22" i="1"/>
  <c r="U22" i="1"/>
  <c r="T22" i="1"/>
  <c r="P22" i="1"/>
  <c r="M22" i="1"/>
  <c r="I22" i="1"/>
  <c r="D22" i="1"/>
  <c r="D22" i="2" s="1"/>
  <c r="BF21" i="1"/>
  <c r="BD21" i="1"/>
  <c r="BC21" i="1"/>
  <c r="BA21" i="1"/>
  <c r="AZ21" i="1"/>
  <c r="AY21" i="1"/>
  <c r="AW21" i="1"/>
  <c r="AW21" i="2" s="1"/>
  <c r="AV21" i="1"/>
  <c r="AU21" i="1"/>
  <c r="AT21" i="1"/>
  <c r="AR21" i="1"/>
  <c r="AQ21" i="1"/>
  <c r="AN21" i="1"/>
  <c r="AK21" i="1"/>
  <c r="AI21" i="1"/>
  <c r="AG21" i="1"/>
  <c r="AF21" i="1"/>
  <c r="AE21" i="1"/>
  <c r="AD21" i="1"/>
  <c r="AB21" i="1"/>
  <c r="AA21" i="1"/>
  <c r="Y21" i="1"/>
  <c r="X21" i="1"/>
  <c r="W21" i="1"/>
  <c r="U21" i="1"/>
  <c r="T21" i="1"/>
  <c r="S21" i="1"/>
  <c r="R21" i="1"/>
  <c r="P21" i="1"/>
  <c r="O21" i="1"/>
  <c r="M21" i="1"/>
  <c r="L21" i="1"/>
  <c r="K21" i="1"/>
  <c r="I21" i="1"/>
  <c r="H21" i="1"/>
  <c r="G21" i="1"/>
  <c r="F21" i="1"/>
  <c r="D21" i="1"/>
  <c r="D21" i="2" s="1"/>
  <c r="BF20" i="1"/>
  <c r="BD20" i="1"/>
  <c r="BC20" i="1"/>
  <c r="BB20" i="1"/>
  <c r="AZ20" i="1"/>
  <c r="AY20" i="1"/>
  <c r="AX20" i="1"/>
  <c r="AW20" i="1"/>
  <c r="AW20" i="2" s="1"/>
  <c r="AU20" i="1"/>
  <c r="AT20" i="1"/>
  <c r="AR20" i="1"/>
  <c r="AQ20" i="1"/>
  <c r="AP20" i="1"/>
  <c r="AK20" i="1"/>
  <c r="AI20" i="1"/>
  <c r="AH20" i="1"/>
  <c r="AG20" i="1"/>
  <c r="AE20" i="1"/>
  <c r="AD20" i="1"/>
  <c r="AB20" i="1"/>
  <c r="AA20" i="1"/>
  <c r="Z20" i="1"/>
  <c r="V20" i="1"/>
  <c r="U20" i="1"/>
  <c r="T20" i="1"/>
  <c r="S20" i="1"/>
  <c r="Q20" i="1"/>
  <c r="P20" i="1"/>
  <c r="N20" i="1"/>
  <c r="M20" i="1"/>
  <c r="L20" i="1"/>
  <c r="J20" i="1"/>
  <c r="I20" i="1"/>
  <c r="H20" i="1"/>
  <c r="G20" i="1"/>
  <c r="E20" i="1"/>
  <c r="D20" i="1"/>
  <c r="D20" i="2" s="1"/>
  <c r="BE19" i="1"/>
  <c r="BD19" i="1"/>
  <c r="BC19" i="1"/>
  <c r="BA19" i="1"/>
  <c r="AZ19" i="1"/>
  <c r="AY19" i="1"/>
  <c r="AX19" i="1"/>
  <c r="AV19" i="1"/>
  <c r="AU19" i="1"/>
  <c r="AS19" i="1"/>
  <c r="AR19" i="1"/>
  <c r="AQ19" i="1"/>
  <c r="AO19" i="1"/>
  <c r="AN19" i="1"/>
  <c r="AM19" i="1"/>
  <c r="AL19" i="1"/>
  <c r="AJ19" i="1"/>
  <c r="AI19" i="1"/>
  <c r="AG19" i="1"/>
  <c r="AF19" i="1"/>
  <c r="AE19" i="1"/>
  <c r="AC19" i="1"/>
  <c r="AB19" i="1"/>
  <c r="AA19" i="1"/>
  <c r="Z19" i="1"/>
  <c r="X19" i="1"/>
  <c r="W19" i="1"/>
  <c r="U19" i="1"/>
  <c r="T19" i="1"/>
  <c r="S19" i="1"/>
  <c r="Q19" i="1"/>
  <c r="P19" i="1"/>
  <c r="O19" i="1"/>
  <c r="N19" i="1"/>
  <c r="L19" i="1"/>
  <c r="K19" i="1"/>
  <c r="I19" i="1"/>
  <c r="H19" i="1"/>
  <c r="G19" i="1"/>
  <c r="E19" i="1"/>
  <c r="D19" i="1"/>
  <c r="D19" i="2" s="1"/>
  <c r="BJ18" i="1"/>
  <c r="BJ29" i="1" s="1"/>
  <c r="BI18" i="1"/>
  <c r="BG18" i="1"/>
  <c r="BC18" i="1"/>
  <c r="AZ18" i="1"/>
  <c r="AY18" i="1"/>
  <c r="AU18" i="1"/>
  <c r="AQ18" i="1"/>
  <c r="AN18" i="1"/>
  <c r="AL18" i="1"/>
  <c r="AK18" i="1"/>
  <c r="AI18" i="1"/>
  <c r="AB18" i="1"/>
  <c r="AA18" i="1"/>
  <c r="Y18" i="1"/>
  <c r="W18" i="1"/>
  <c r="P18" i="1"/>
  <c r="O18" i="1"/>
  <c r="N18" i="1"/>
  <c r="M18" i="1"/>
  <c r="K18" i="1"/>
  <c r="G18" i="1"/>
  <c r="BG17" i="1"/>
  <c r="BE17" i="1"/>
  <c r="BD17" i="1"/>
  <c r="BC17" i="1"/>
  <c r="BB17" i="1"/>
  <c r="BA17" i="1"/>
  <c r="AZ17" i="1"/>
  <c r="AY17" i="1"/>
  <c r="AX17" i="1"/>
  <c r="AV17" i="1"/>
  <c r="AU17" i="1"/>
  <c r="AS17" i="1"/>
  <c r="AR17" i="1"/>
  <c r="AQ17" i="1"/>
  <c r="AP17" i="1"/>
  <c r="AN17" i="1"/>
  <c r="AL17" i="1"/>
  <c r="AK17" i="1"/>
  <c r="AJ17" i="1"/>
  <c r="AI17" i="1"/>
  <c r="AG17" i="1"/>
  <c r="AF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D17" i="2" s="1"/>
  <c r="BG16" i="1"/>
  <c r="BF16" i="1"/>
  <c r="BE16" i="1"/>
  <c r="BD16" i="1"/>
  <c r="BC16" i="1"/>
  <c r="BA16" i="1"/>
  <c r="AZ16" i="1"/>
  <c r="AY16" i="1"/>
  <c r="AX16" i="1"/>
  <c r="AW16" i="1"/>
  <c r="AW16" i="2" s="1"/>
  <c r="AV16" i="1"/>
  <c r="AU16" i="1"/>
  <c r="AT16" i="1"/>
  <c r="AS16" i="1"/>
  <c r="AR16" i="1"/>
  <c r="AQ16" i="1"/>
  <c r="AN16" i="1"/>
  <c r="AL16" i="1"/>
  <c r="AK16" i="1"/>
  <c r="AJ16" i="1"/>
  <c r="AI16" i="1"/>
  <c r="AH16" i="1"/>
  <c r="AG16" i="1"/>
  <c r="AF16" i="1"/>
  <c r="AE16" i="1"/>
  <c r="AC16" i="1"/>
  <c r="AB16" i="1"/>
  <c r="AA16" i="1"/>
  <c r="Z16" i="1"/>
  <c r="W16" i="1"/>
  <c r="V16" i="1"/>
  <c r="U16" i="1"/>
  <c r="T16" i="1"/>
  <c r="S16" i="1"/>
  <c r="Q16" i="1"/>
  <c r="P16" i="1"/>
  <c r="O16" i="1"/>
  <c r="N16" i="1"/>
  <c r="M16" i="1"/>
  <c r="L16" i="1"/>
  <c r="K16" i="1"/>
  <c r="J16" i="1"/>
  <c r="I16" i="1"/>
  <c r="H16" i="1"/>
  <c r="G16" i="1"/>
  <c r="E16" i="1"/>
  <c r="D16" i="1"/>
  <c r="D16" i="2" s="1"/>
  <c r="BJ15" i="1"/>
  <c r="BI15" i="1"/>
  <c r="BH15" i="1"/>
  <c r="BG15" i="1"/>
  <c r="BF15" i="1"/>
  <c r="BE15" i="1"/>
  <c r="BD15" i="1"/>
  <c r="BC15" i="1"/>
  <c r="BB15" i="1"/>
  <c r="AZ15" i="1"/>
  <c r="AY15" i="1"/>
  <c r="AX15" i="1"/>
  <c r="AW15" i="1"/>
  <c r="AW15" i="2" s="1"/>
  <c r="AV15" i="1"/>
  <c r="AU15" i="1"/>
  <c r="AT15" i="1"/>
  <c r="AS15" i="1"/>
  <c r="AR15" i="1"/>
  <c r="AQ15" i="1"/>
  <c r="AP15" i="1"/>
  <c r="AN15" i="1"/>
  <c r="AM15" i="1"/>
  <c r="AL15" i="1"/>
  <c r="AK15" i="1"/>
  <c r="AJ15" i="1"/>
  <c r="AI15" i="1"/>
  <c r="AH15" i="1"/>
  <c r="AG15" i="1"/>
  <c r="AF15" i="1"/>
  <c r="AE15" i="1"/>
  <c r="AD15" i="1"/>
  <c r="AB15" i="1"/>
  <c r="AA15" i="1"/>
  <c r="Z15" i="1"/>
  <c r="Y15" i="1"/>
  <c r="X15" i="1"/>
  <c r="W15" i="1"/>
  <c r="V15" i="1"/>
  <c r="U15" i="1"/>
  <c r="T15" i="1"/>
  <c r="S15" i="1"/>
  <c r="R15" i="1"/>
  <c r="P15" i="1"/>
  <c r="O15" i="1"/>
  <c r="N15" i="1"/>
  <c r="M15" i="1"/>
  <c r="L15" i="1"/>
  <c r="K15" i="1"/>
  <c r="J15" i="1"/>
  <c r="I15" i="1"/>
  <c r="H15" i="1"/>
  <c r="G15" i="1"/>
  <c r="F15" i="1"/>
  <c r="D15" i="1"/>
  <c r="D15" i="2" s="1"/>
  <c r="BJ14" i="1"/>
  <c r="BH14" i="1"/>
  <c r="BA14" i="1"/>
  <c r="AV14" i="1"/>
  <c r="AO14" i="1"/>
  <c r="AE14" i="1"/>
  <c r="AD14" i="1"/>
  <c r="N14" i="1"/>
  <c r="N29" i="1" s="1"/>
  <c r="G14" i="1"/>
  <c r="BJ13" i="1"/>
  <c r="BH13" i="1"/>
  <c r="BG13" i="1"/>
  <c r="BE13" i="1"/>
  <c r="BD13" i="1"/>
  <c r="BB13" i="1"/>
  <c r="BA13" i="1"/>
  <c r="AZ13" i="1"/>
  <c r="AY13" i="1"/>
  <c r="AX13" i="1"/>
  <c r="AV13" i="1"/>
  <c r="AU13" i="1"/>
  <c r="AS13" i="1"/>
  <c r="AR13" i="1"/>
  <c r="AP13" i="1"/>
  <c r="AN13" i="1"/>
  <c r="AL13" i="1"/>
  <c r="AK13" i="1"/>
  <c r="AJ13" i="1"/>
  <c r="AH13" i="1"/>
  <c r="AG13" i="1"/>
  <c r="AE13" i="1"/>
  <c r="AD13" i="1"/>
  <c r="AB13" i="1"/>
  <c r="AA13" i="1"/>
  <c r="Z13" i="1"/>
  <c r="AE13" i="2" s="1"/>
  <c r="W13" i="1"/>
  <c r="V13" i="1"/>
  <c r="T13" i="1"/>
  <c r="S13" i="1"/>
  <c r="Q13" i="1"/>
  <c r="P13" i="1"/>
  <c r="N13" i="1"/>
  <c r="M13" i="1"/>
  <c r="L13" i="1"/>
  <c r="K13" i="1"/>
  <c r="J13" i="1"/>
  <c r="H13" i="1"/>
  <c r="G13" i="1"/>
  <c r="E13" i="1"/>
  <c r="D13" i="1"/>
  <c r="D13" i="2" s="1"/>
  <c r="BG12" i="1"/>
  <c r="BF12" i="1"/>
  <c r="BE12" i="1"/>
  <c r="BD12" i="1"/>
  <c r="BC12" i="1"/>
  <c r="BB12" i="1"/>
  <c r="BA12" i="1"/>
  <c r="AZ12" i="1"/>
  <c r="AY12" i="1"/>
  <c r="AX12" i="1"/>
  <c r="AW12" i="1"/>
  <c r="AW12" i="2" s="1"/>
  <c r="AV12" i="1"/>
  <c r="AU12" i="1"/>
  <c r="AT12" i="1"/>
  <c r="AS12" i="1"/>
  <c r="AR12" i="1"/>
  <c r="AQ12" i="1"/>
  <c r="AP12" i="1"/>
  <c r="AN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AA12" i="2" s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12" i="2" s="1"/>
  <c r="BG11" i="1"/>
  <c r="BE11" i="1"/>
  <c r="BD11" i="1"/>
  <c r="BC11" i="1"/>
  <c r="BB11" i="1"/>
  <c r="BA11" i="1"/>
  <c r="AZ11" i="1"/>
  <c r="AY11" i="1"/>
  <c r="AX11" i="1"/>
  <c r="AW11" i="1"/>
  <c r="AW11" i="2" s="1"/>
  <c r="BD11" i="2" s="1"/>
  <c r="AV11" i="1"/>
  <c r="AU11" i="1"/>
  <c r="AS11" i="1"/>
  <c r="AR11" i="1"/>
  <c r="AQ11" i="1"/>
  <c r="AP11" i="1"/>
  <c r="AN11" i="1"/>
  <c r="AL11" i="1"/>
  <c r="AK11" i="1"/>
  <c r="AJ11" i="1"/>
  <c r="AI11" i="1"/>
  <c r="AH11" i="1"/>
  <c r="AG11" i="1"/>
  <c r="AE11" i="1"/>
  <c r="AD11" i="1"/>
  <c r="AC11" i="1"/>
  <c r="AB11" i="1"/>
  <c r="AA11" i="1"/>
  <c r="Z11" i="1"/>
  <c r="W11" i="1"/>
  <c r="V11" i="1"/>
  <c r="U11" i="1"/>
  <c r="T11" i="1"/>
  <c r="S11" i="1"/>
  <c r="Q11" i="1"/>
  <c r="P11" i="1"/>
  <c r="O11" i="1"/>
  <c r="N11" i="1"/>
  <c r="M11" i="1"/>
  <c r="L11" i="1"/>
  <c r="K11" i="1"/>
  <c r="J11" i="1"/>
  <c r="I11" i="1"/>
  <c r="H11" i="1"/>
  <c r="G11" i="1"/>
  <c r="E11" i="1"/>
  <c r="BG10" i="1"/>
  <c r="BF10" i="1"/>
  <c r="BE10" i="1"/>
  <c r="BD10" i="1"/>
  <c r="BC10" i="1"/>
  <c r="BA10" i="1"/>
  <c r="AZ10" i="1"/>
  <c r="AX10" i="1"/>
  <c r="AW10" i="1"/>
  <c r="AW10" i="2" s="1"/>
  <c r="AU10" i="1"/>
  <c r="AT10" i="1"/>
  <c r="AS10" i="1"/>
  <c r="AR10" i="1"/>
  <c r="AQ10" i="1"/>
  <c r="AN10" i="1"/>
  <c r="AL10" i="1"/>
  <c r="AJ10" i="1"/>
  <c r="AI10" i="1"/>
  <c r="AG10" i="1"/>
  <c r="AF10" i="1"/>
  <c r="AE10" i="1"/>
  <c r="AD10" i="1"/>
  <c r="AC10" i="1"/>
  <c r="AA10" i="1"/>
  <c r="Z10" i="1"/>
  <c r="X10" i="1"/>
  <c r="W10" i="1"/>
  <c r="U10" i="1"/>
  <c r="T10" i="1"/>
  <c r="S10" i="1"/>
  <c r="R10" i="1"/>
  <c r="Q10" i="1"/>
  <c r="O10" i="1"/>
  <c r="N10" i="1"/>
  <c r="L10" i="1"/>
  <c r="K10" i="1"/>
  <c r="I10" i="1"/>
  <c r="H10" i="1"/>
  <c r="G10" i="1"/>
  <c r="F10" i="1"/>
  <c r="E10" i="1"/>
  <c r="BG9" i="1"/>
  <c r="BF9" i="1"/>
  <c r="BE9" i="1"/>
  <c r="BC9" i="1"/>
  <c r="BB9" i="1"/>
  <c r="BA9" i="1"/>
  <c r="AZ9" i="1"/>
  <c r="AY9" i="1"/>
  <c r="AX9" i="1"/>
  <c r="AV9" i="1"/>
  <c r="AU9" i="1"/>
  <c r="AT9" i="1"/>
  <c r="AS9" i="1"/>
  <c r="AQ9" i="1"/>
  <c r="AP9" i="1"/>
  <c r="AN9" i="1"/>
  <c r="AL9" i="1"/>
  <c r="AK9" i="1"/>
  <c r="AJ9" i="1"/>
  <c r="AH9" i="1"/>
  <c r="AG9" i="1"/>
  <c r="AF9" i="1"/>
  <c r="AE9" i="1"/>
  <c r="AC9" i="1"/>
  <c r="AB9" i="1"/>
  <c r="AA9" i="1"/>
  <c r="Z9" i="1"/>
  <c r="Y9" i="1"/>
  <c r="X9" i="1"/>
  <c r="V9" i="1"/>
  <c r="U9" i="1"/>
  <c r="T9" i="1"/>
  <c r="S9" i="1"/>
  <c r="Q9" i="1"/>
  <c r="P9" i="1"/>
  <c r="O9" i="1"/>
  <c r="N9" i="1"/>
  <c r="M9" i="1"/>
  <c r="L9" i="1"/>
  <c r="J9" i="1"/>
  <c r="I9" i="1"/>
  <c r="H9" i="1"/>
  <c r="G9" i="1"/>
  <c r="E9" i="1"/>
  <c r="D9" i="1"/>
  <c r="D9" i="2" s="1"/>
  <c r="BG8" i="1"/>
  <c r="BF8" i="1"/>
  <c r="BD8" i="1"/>
  <c r="BC8" i="1"/>
  <c r="BB8" i="1"/>
  <c r="BA8" i="1"/>
  <c r="AZ8" i="1"/>
  <c r="AX8" i="1"/>
  <c r="AW8" i="1"/>
  <c r="AW8" i="2" s="1"/>
  <c r="AV8" i="1"/>
  <c r="AU8" i="1"/>
  <c r="AT8" i="1"/>
  <c r="AR8" i="1"/>
  <c r="AQ8" i="1"/>
  <c r="AP8" i="1"/>
  <c r="AO8" i="1"/>
  <c r="AN8" i="1"/>
  <c r="AL8" i="1"/>
  <c r="AK8" i="1"/>
  <c r="AJ8" i="1"/>
  <c r="AI8" i="1"/>
  <c r="AH8" i="1"/>
  <c r="AF8" i="1"/>
  <c r="AE8" i="1"/>
  <c r="AD8" i="1"/>
  <c r="AC8" i="1"/>
  <c r="AB8" i="1"/>
  <c r="Z8" i="1"/>
  <c r="Y8" i="1"/>
  <c r="X8" i="1"/>
  <c r="W8" i="1"/>
  <c r="V8" i="1"/>
  <c r="T8" i="1"/>
  <c r="S8" i="1"/>
  <c r="V8" i="2" s="1"/>
  <c r="R8" i="1"/>
  <c r="Q8" i="1"/>
  <c r="P8" i="1"/>
  <c r="N8" i="1"/>
  <c r="M8" i="1"/>
  <c r="L8" i="1"/>
  <c r="K8" i="1"/>
  <c r="J8" i="1"/>
  <c r="H8" i="1"/>
  <c r="G8" i="1"/>
  <c r="F8" i="1"/>
  <c r="E8" i="1"/>
  <c r="D8" i="1"/>
  <c r="D8" i="2" s="1"/>
  <c r="AF29" i="1" l="1"/>
  <c r="BE19" i="2"/>
  <c r="BD19" i="2"/>
  <c r="BB19" i="2"/>
  <c r="BA19" i="2"/>
  <c r="AY19" i="2"/>
  <c r="BC19" i="2"/>
  <c r="AZ19" i="2"/>
  <c r="AX19" i="2"/>
  <c r="AN21" i="2"/>
  <c r="AK21" i="2"/>
  <c r="E21" i="2"/>
  <c r="V23" i="2"/>
  <c r="S23" i="2"/>
  <c r="U23" i="2"/>
  <c r="T23" i="2"/>
  <c r="W23" i="2"/>
  <c r="O24" i="2"/>
  <c r="L24" i="2"/>
  <c r="Q24" i="2"/>
  <c r="R24" i="2"/>
  <c r="P24" i="2"/>
  <c r="N24" i="2"/>
  <c r="M24" i="2"/>
  <c r="X24" i="2"/>
  <c r="Y24" i="2"/>
  <c r="AJ24" i="2"/>
  <c r="AL24" i="2"/>
  <c r="AR19" i="2"/>
  <c r="AP19" i="2"/>
  <c r="AQ19" i="2"/>
  <c r="AJ40" i="2"/>
  <c r="AL40" i="2"/>
  <c r="AX29" i="1"/>
  <c r="AQ16" i="2"/>
  <c r="AR16" i="2"/>
  <c r="AP16" i="2"/>
  <c r="K29" i="1"/>
  <c r="AU29" i="1"/>
  <c r="H29" i="1"/>
  <c r="AE44" i="2"/>
  <c r="AA44" i="2"/>
  <c r="Z44" i="2"/>
  <c r="AC44" i="2"/>
  <c r="AD44" i="2"/>
  <c r="AB44" i="2"/>
  <c r="K22" i="1"/>
  <c r="AE40" i="2"/>
  <c r="AB40" i="2"/>
  <c r="AA40" i="2"/>
  <c r="Z40" i="2"/>
  <c r="R23" i="2"/>
  <c r="Q23" i="2"/>
  <c r="L23" i="2"/>
  <c r="M23" i="2"/>
  <c r="O23" i="2"/>
  <c r="P23" i="2"/>
  <c r="N23" i="2"/>
  <c r="X23" i="2"/>
  <c r="Y23" i="2"/>
  <c r="AJ23" i="2"/>
  <c r="AL23" i="2"/>
  <c r="E24" i="2"/>
  <c r="AN24" i="2"/>
  <c r="AK24" i="2"/>
  <c r="AQ24" i="2"/>
  <c r="AR24" i="2"/>
  <c r="AP24" i="2"/>
  <c r="R40" i="2"/>
  <c r="P40" i="2"/>
  <c r="O40" i="2"/>
  <c r="L40" i="2"/>
  <c r="M40" i="2"/>
  <c r="N40" i="2"/>
  <c r="AK61" i="2"/>
  <c r="AN61" i="2"/>
  <c r="E61" i="2"/>
  <c r="I8" i="1"/>
  <c r="U8" i="1"/>
  <c r="U8" i="2" s="1"/>
  <c r="AG8" i="1"/>
  <c r="AS8" i="1"/>
  <c r="BE8" i="1"/>
  <c r="V10" i="2"/>
  <c r="S10" i="2"/>
  <c r="W10" i="2"/>
  <c r="U10" i="2"/>
  <c r="T10" i="2"/>
  <c r="AJ16" i="2"/>
  <c r="AL16" i="2"/>
  <c r="M19" i="1"/>
  <c r="Y19" i="1"/>
  <c r="Y19" i="2" s="1"/>
  <c r="AK19" i="1"/>
  <c r="AF20" i="1"/>
  <c r="AV20" i="1"/>
  <c r="AM25" i="2"/>
  <c r="AO25" i="2"/>
  <c r="AE30" i="2"/>
  <c r="AD30" i="2"/>
  <c r="AB30" i="2"/>
  <c r="AA30" i="2"/>
  <c r="Z30" i="2"/>
  <c r="AC30" i="2"/>
  <c r="AR31" i="2"/>
  <c r="AP31" i="2"/>
  <c r="AQ31" i="2"/>
  <c r="AQ33" i="2"/>
  <c r="AP33" i="2"/>
  <c r="AR33" i="2"/>
  <c r="AR35" i="2"/>
  <c r="AQ35" i="2"/>
  <c r="AP35" i="2"/>
  <c r="V38" i="2"/>
  <c r="AJ9" i="2"/>
  <c r="AL9" i="2"/>
  <c r="AR13" i="2"/>
  <c r="AQ13" i="2"/>
  <c r="AP13" i="2"/>
  <c r="E37" i="2"/>
  <c r="AN37" i="2"/>
  <c r="AK37" i="2"/>
  <c r="AB9" i="2"/>
  <c r="AD9" i="2"/>
  <c r="Z9" i="2"/>
  <c r="AE9" i="2"/>
  <c r="AC9" i="2"/>
  <c r="AQ11" i="2"/>
  <c r="AP11" i="2"/>
  <c r="AR11" i="2"/>
  <c r="W17" i="2"/>
  <c r="T17" i="2"/>
  <c r="V17" i="2"/>
  <c r="U17" i="2"/>
  <c r="S17" i="2"/>
  <c r="AC19" i="2"/>
  <c r="AA19" i="2"/>
  <c r="AE19" i="2"/>
  <c r="AB19" i="2"/>
  <c r="Z19" i="2"/>
  <c r="W20" i="2"/>
  <c r="V20" i="2"/>
  <c r="T20" i="2"/>
  <c r="U20" i="2"/>
  <c r="S20" i="2"/>
  <c r="BF20" i="2"/>
  <c r="BD20" i="2"/>
  <c r="BC20" i="2"/>
  <c r="BB20" i="2"/>
  <c r="AZ20" i="2"/>
  <c r="AY20" i="2"/>
  <c r="AX20" i="2"/>
  <c r="R26" i="2"/>
  <c r="Q26" i="2"/>
  <c r="P26" i="2"/>
  <c r="O26" i="2"/>
  <c r="N26" i="2"/>
  <c r="L26" i="2"/>
  <c r="M26" i="2"/>
  <c r="W28" i="2"/>
  <c r="V28" i="2"/>
  <c r="U28" i="2"/>
  <c r="T28" i="2"/>
  <c r="S28" i="2"/>
  <c r="AM30" i="2"/>
  <c r="AO30" i="2"/>
  <c r="AM36" i="1"/>
  <c r="AK31" i="2"/>
  <c r="AN31" i="2"/>
  <c r="E31" i="2"/>
  <c r="E40" i="1"/>
  <c r="AC40" i="1"/>
  <c r="AC18" i="1" s="1"/>
  <c r="BA40" i="1"/>
  <c r="BA18" i="1" s="1"/>
  <c r="BA29" i="1" s="1"/>
  <c r="AE43" i="2"/>
  <c r="AB43" i="2"/>
  <c r="Z43" i="2"/>
  <c r="AA43" i="2"/>
  <c r="AD43" i="2"/>
  <c r="AC43" i="2"/>
  <c r="AQ43" i="2"/>
  <c r="AR43" i="2"/>
  <c r="AP43" i="2"/>
  <c r="T44" i="2"/>
  <c r="S44" i="2"/>
  <c r="W44" i="2"/>
  <c r="V44" i="2"/>
  <c r="U44" i="2"/>
  <c r="W45" i="2"/>
  <c r="T45" i="2"/>
  <c r="V45" i="2"/>
  <c r="U45" i="2"/>
  <c r="S45" i="2"/>
  <c r="R46" i="2"/>
  <c r="Q46" i="2"/>
  <c r="P46" i="2"/>
  <c r="O46" i="2"/>
  <c r="N46" i="2"/>
  <c r="M46" i="2"/>
  <c r="L46" i="2"/>
  <c r="Y46" i="2"/>
  <c r="X46" i="2"/>
  <c r="AJ46" i="2"/>
  <c r="AL46" i="2"/>
  <c r="AW47" i="2"/>
  <c r="AW25" i="1"/>
  <c r="AW25" i="2" s="1"/>
  <c r="AE48" i="2"/>
  <c r="AD48" i="2"/>
  <c r="AC48" i="2"/>
  <c r="AB48" i="2"/>
  <c r="AA48" i="2"/>
  <c r="Z48" i="2"/>
  <c r="Z26" i="1"/>
  <c r="AM49" i="2"/>
  <c r="AO49" i="2"/>
  <c r="D50" i="2"/>
  <c r="D28" i="1"/>
  <c r="D28" i="2" s="1"/>
  <c r="E51" i="2"/>
  <c r="AN51" i="2"/>
  <c r="AK51" i="2"/>
  <c r="E57" i="1"/>
  <c r="N65" i="2"/>
  <c r="M65" i="2"/>
  <c r="L65" i="2"/>
  <c r="R65" i="2"/>
  <c r="P65" i="2"/>
  <c r="Q65" i="2"/>
  <c r="Y65" i="2"/>
  <c r="X65" i="2"/>
  <c r="AL65" i="2"/>
  <c r="AJ65" i="2"/>
  <c r="W65" i="1"/>
  <c r="W22" i="1" s="1"/>
  <c r="W29" i="1" s="1"/>
  <c r="BC30" i="2"/>
  <c r="BB30" i="2"/>
  <c r="AZ30" i="2"/>
  <c r="AY30" i="2"/>
  <c r="AX30" i="2"/>
  <c r="BE30" i="2"/>
  <c r="BG30" i="2"/>
  <c r="BF30" i="2"/>
  <c r="BA30" i="2"/>
  <c r="BD30" i="2"/>
  <c r="AX16" i="2"/>
  <c r="BG16" i="2"/>
  <c r="BF16" i="2"/>
  <c r="BE16" i="2"/>
  <c r="BC16" i="2"/>
  <c r="AZ16" i="2"/>
  <c r="BD16" i="2"/>
  <c r="BB16" i="2"/>
  <c r="BA16" i="2"/>
  <c r="AY16" i="2"/>
  <c r="BA24" i="2"/>
  <c r="BJ24" i="2"/>
  <c r="AX24" i="2"/>
  <c r="BI24" i="2"/>
  <c r="BH24" i="2"/>
  <c r="BC24" i="2"/>
  <c r="BG24" i="2"/>
  <c r="BF24" i="2"/>
  <c r="BE24" i="2"/>
  <c r="BD24" i="2"/>
  <c r="BB24" i="2"/>
  <c r="AY24" i="2"/>
  <c r="AZ24" i="2"/>
  <c r="AZ36" i="2"/>
  <c r="AY36" i="2"/>
  <c r="BJ36" i="2"/>
  <c r="AX36" i="2"/>
  <c r="BI36" i="2"/>
  <c r="BH36" i="2"/>
  <c r="BE36" i="2"/>
  <c r="BC36" i="2"/>
  <c r="BA36" i="2"/>
  <c r="BG36" i="2"/>
  <c r="BD36" i="2"/>
  <c r="X40" i="2"/>
  <c r="Y40" i="2"/>
  <c r="BF12" i="2"/>
  <c r="BE12" i="2"/>
  <c r="BD12" i="2"/>
  <c r="BB12" i="2"/>
  <c r="AY12" i="2"/>
  <c r="BC12" i="2"/>
  <c r="BA12" i="2"/>
  <c r="AZ12" i="2"/>
  <c r="AX12" i="2"/>
  <c r="E13" i="2"/>
  <c r="AN13" i="2"/>
  <c r="AK13" i="2"/>
  <c r="L16" i="2"/>
  <c r="AE16" i="2"/>
  <c r="AC16" i="2"/>
  <c r="Z16" i="2"/>
  <c r="AA16" i="2"/>
  <c r="AD16" i="2"/>
  <c r="AO19" i="2"/>
  <c r="AM19" i="2"/>
  <c r="W21" i="2"/>
  <c r="U21" i="2"/>
  <c r="T21" i="2"/>
  <c r="V21" i="2"/>
  <c r="S21" i="2"/>
  <c r="AA24" i="2"/>
  <c r="AC24" i="2"/>
  <c r="AE24" i="2"/>
  <c r="AB24" i="2"/>
  <c r="Z24" i="2"/>
  <c r="AD24" i="2"/>
  <c r="AK25" i="2"/>
  <c r="AN25" i="2"/>
  <c r="E25" i="2"/>
  <c r="AP26" i="2"/>
  <c r="AR26" i="2"/>
  <c r="AQ26" i="2"/>
  <c r="E28" i="2"/>
  <c r="AN28" i="2"/>
  <c r="AK28" i="2"/>
  <c r="AL28" i="2"/>
  <c r="AJ28" i="2"/>
  <c r="BC32" i="2"/>
  <c r="BB32" i="2"/>
  <c r="AZ32" i="2"/>
  <c r="AY32" i="2"/>
  <c r="AX32" i="2"/>
  <c r="BG32" i="2"/>
  <c r="BE32" i="2"/>
  <c r="BD32" i="2"/>
  <c r="BA32" i="2"/>
  <c r="AR36" i="1"/>
  <c r="AR14" i="1" s="1"/>
  <c r="AR29" i="1" s="1"/>
  <c r="AY39" i="2"/>
  <c r="AX39" i="2"/>
  <c r="BG39" i="2"/>
  <c r="BD39" i="2"/>
  <c r="BB39" i="2"/>
  <c r="BC39" i="2"/>
  <c r="BA39" i="2"/>
  <c r="AZ39" i="2"/>
  <c r="BF39" i="2"/>
  <c r="BE39" i="2"/>
  <c r="F40" i="1"/>
  <c r="AD40" i="1"/>
  <c r="AD18" i="1" s="1"/>
  <c r="AD29" i="1" s="1"/>
  <c r="BB40" i="1"/>
  <c r="BB18" i="1" s="1"/>
  <c r="BG12" i="2"/>
  <c r="BF32" i="2"/>
  <c r="L8" i="2"/>
  <c r="N8" i="2"/>
  <c r="R8" i="2"/>
  <c r="Q8" i="2"/>
  <c r="P8" i="2"/>
  <c r="M8" i="2"/>
  <c r="X8" i="2"/>
  <c r="Y8" i="2"/>
  <c r="AJ8" i="2"/>
  <c r="AL8" i="2"/>
  <c r="AP9" i="2"/>
  <c r="AR9" i="2"/>
  <c r="AQ9" i="2"/>
  <c r="AV10" i="1"/>
  <c r="D11" i="1"/>
  <c r="D11" i="2" s="1"/>
  <c r="R12" i="2"/>
  <c r="P12" i="2"/>
  <c r="M12" i="2"/>
  <c r="Q12" i="2"/>
  <c r="O12" i="2"/>
  <c r="N12" i="2"/>
  <c r="L12" i="2"/>
  <c r="Y12" i="2"/>
  <c r="X12" i="2"/>
  <c r="AL12" i="2"/>
  <c r="AJ12" i="2"/>
  <c r="R15" i="2"/>
  <c r="Q15" i="2"/>
  <c r="O15" i="2"/>
  <c r="L15" i="2"/>
  <c r="P15" i="2"/>
  <c r="N15" i="2"/>
  <c r="M15" i="2"/>
  <c r="X15" i="2"/>
  <c r="Y15" i="2"/>
  <c r="AJ15" i="2"/>
  <c r="AL15" i="2"/>
  <c r="AM24" i="2"/>
  <c r="AO24" i="2"/>
  <c r="AP25" i="2"/>
  <c r="AR25" i="2"/>
  <c r="AQ25" i="2"/>
  <c r="BJ27" i="2"/>
  <c r="AX27" i="2"/>
  <c r="BI27" i="2"/>
  <c r="BG27" i="2"/>
  <c r="BF27" i="2"/>
  <c r="BE27" i="2"/>
  <c r="AZ27" i="2"/>
  <c r="BD27" i="2"/>
  <c r="BC27" i="2"/>
  <c r="BB27" i="2"/>
  <c r="BA27" i="2"/>
  <c r="AY27" i="2"/>
  <c r="BH27" i="2"/>
  <c r="G30" i="2"/>
  <c r="F30" i="2"/>
  <c r="AV30" i="2"/>
  <c r="AS30" i="2"/>
  <c r="AG30" i="2"/>
  <c r="I30" i="2"/>
  <c r="AU30" i="2"/>
  <c r="AT30" i="2"/>
  <c r="K30" i="2"/>
  <c r="J30" i="2"/>
  <c r="AI30" i="2"/>
  <c r="H30" i="2"/>
  <c r="AF30" i="2"/>
  <c r="AH30" i="2"/>
  <c r="Q36" i="1"/>
  <c r="Q14" i="1" s="1"/>
  <c r="AC36" i="1"/>
  <c r="AC14" i="1" s="1"/>
  <c r="AC29" i="1" s="1"/>
  <c r="U36" i="2"/>
  <c r="S36" i="2"/>
  <c r="W36" i="2"/>
  <c r="V36" i="2"/>
  <c r="T36" i="2"/>
  <c r="AD39" i="2"/>
  <c r="AB39" i="2"/>
  <c r="Z39" i="2"/>
  <c r="AC39" i="2"/>
  <c r="AE39" i="2"/>
  <c r="AA39" i="2"/>
  <c r="Q44" i="1"/>
  <c r="Q22" i="1" s="1"/>
  <c r="AD46" i="2"/>
  <c r="AC46" i="2"/>
  <c r="AE46" i="2"/>
  <c r="AB46" i="2"/>
  <c r="AA46" i="2"/>
  <c r="Z46" i="2"/>
  <c r="AQ57" i="1"/>
  <c r="AQ14" i="1" s="1"/>
  <c r="AQ29" i="1" s="1"/>
  <c r="BC57" i="1"/>
  <c r="BC14" i="1" s="1"/>
  <c r="BC29" i="1" s="1"/>
  <c r="Y9" i="2"/>
  <c r="X9" i="2"/>
  <c r="G29" i="1"/>
  <c r="E17" i="2"/>
  <c r="AN17" i="2"/>
  <c r="AK17" i="2"/>
  <c r="E20" i="2"/>
  <c r="AK20" i="2"/>
  <c r="BE8" i="2"/>
  <c r="BD8" i="2"/>
  <c r="BC8" i="2"/>
  <c r="AX8" i="2"/>
  <c r="BG8" i="2"/>
  <c r="BF8" i="2"/>
  <c r="BB8" i="2"/>
  <c r="BA8" i="2"/>
  <c r="AZ8" i="2"/>
  <c r="AK9" i="2"/>
  <c r="E9" i="2"/>
  <c r="AN9" i="2"/>
  <c r="BE10" i="2"/>
  <c r="BD10" i="2"/>
  <c r="BC10" i="2"/>
  <c r="AX10" i="2"/>
  <c r="BB10" i="2"/>
  <c r="BA10" i="2"/>
  <c r="AZ10" i="2"/>
  <c r="AY10" i="2"/>
  <c r="BG10" i="2"/>
  <c r="AK11" i="2"/>
  <c r="AN11" i="2"/>
  <c r="E11" i="2"/>
  <c r="V13" i="2"/>
  <c r="S13" i="2"/>
  <c r="W13" i="2"/>
  <c r="U13" i="2"/>
  <c r="T13" i="2"/>
  <c r="AV29" i="1"/>
  <c r="BH29" i="1"/>
  <c r="BF15" i="2"/>
  <c r="BE15" i="2"/>
  <c r="BC15" i="2"/>
  <c r="BB15" i="2"/>
  <c r="BA15" i="2"/>
  <c r="AY15" i="2"/>
  <c r="BH15" i="2"/>
  <c r="BD15" i="2"/>
  <c r="AZ15" i="2"/>
  <c r="AX15" i="2"/>
  <c r="BJ15" i="2"/>
  <c r="BI15" i="2"/>
  <c r="AK19" i="2"/>
  <c r="E19" i="2"/>
  <c r="AN19" i="2"/>
  <c r="BD21" i="2"/>
  <c r="BC21" i="2"/>
  <c r="BB21" i="2"/>
  <c r="BA21" i="2"/>
  <c r="AZ21" i="2"/>
  <c r="AY21" i="2"/>
  <c r="BF21" i="2"/>
  <c r="BE21" i="2"/>
  <c r="AX21" i="2"/>
  <c r="T25" i="2"/>
  <c r="W25" i="2"/>
  <c r="V25" i="2"/>
  <c r="U25" i="2"/>
  <c r="S25" i="2"/>
  <c r="L27" i="2"/>
  <c r="N27" i="2"/>
  <c r="M27" i="2"/>
  <c r="R27" i="2"/>
  <c r="P27" i="2"/>
  <c r="Q27" i="2"/>
  <c r="X27" i="2"/>
  <c r="Y27" i="2"/>
  <c r="AJ27" i="2"/>
  <c r="AL27" i="2"/>
  <c r="AM28" i="2"/>
  <c r="AO28" i="2"/>
  <c r="AQ30" i="2"/>
  <c r="AP30" i="2"/>
  <c r="AR30" i="2"/>
  <c r="AP36" i="1"/>
  <c r="BB36" i="1"/>
  <c r="BB14" i="1" s="1"/>
  <c r="J40" i="1"/>
  <c r="J18" i="1" s="1"/>
  <c r="V40" i="1"/>
  <c r="V18" i="1" s="1"/>
  <c r="AH40" i="1"/>
  <c r="AH18" i="1" s="1"/>
  <c r="AT40" i="1"/>
  <c r="AT18" i="1" s="1"/>
  <c r="BF40" i="1"/>
  <c r="BF18" i="1" s="1"/>
  <c r="AW41" i="2"/>
  <c r="AW44" i="1"/>
  <c r="AN43" i="2"/>
  <c r="AK43" i="2"/>
  <c r="E43" i="2"/>
  <c r="O65" i="1"/>
  <c r="O65" i="2" s="1"/>
  <c r="AO65" i="2"/>
  <c r="AM65" i="2"/>
  <c r="AE8" i="2"/>
  <c r="Z8" i="2"/>
  <c r="AD8" i="2"/>
  <c r="AC8" i="2"/>
  <c r="AB8" i="2"/>
  <c r="R10" i="2"/>
  <c r="Q10" i="2"/>
  <c r="L10" i="2"/>
  <c r="M10" i="2"/>
  <c r="P10" i="2"/>
  <c r="O10" i="2"/>
  <c r="X10" i="2"/>
  <c r="Y10" i="2"/>
  <c r="AJ10" i="2"/>
  <c r="AL10" i="2"/>
  <c r="AE12" i="2"/>
  <c r="AD12" i="2"/>
  <c r="AB12" i="2"/>
  <c r="Z12" i="2"/>
  <c r="AC12" i="2"/>
  <c r="AW14" i="1"/>
  <c r="AE15" i="2"/>
  <c r="AD15" i="2"/>
  <c r="AC15" i="2"/>
  <c r="AA15" i="2"/>
  <c r="Z15" i="2"/>
  <c r="AW17" i="1"/>
  <c r="AW17" i="2" s="1"/>
  <c r="F19" i="1"/>
  <c r="R19" i="1"/>
  <c r="AD19" i="1"/>
  <c r="AD19" i="2" s="1"/>
  <c r="K20" i="1"/>
  <c r="AN20" i="1"/>
  <c r="AN20" i="2" s="1"/>
  <c r="BA20" i="1"/>
  <c r="BA20" i="2" s="1"/>
  <c r="AX21" i="1"/>
  <c r="S22" i="1"/>
  <c r="X28" i="2"/>
  <c r="Y28" i="2"/>
  <c r="S30" i="2"/>
  <c r="U30" i="2"/>
  <c r="T30" i="2"/>
  <c r="W30" i="2"/>
  <c r="V30" i="2"/>
  <c r="O8" i="1"/>
  <c r="O8" i="2" s="1"/>
  <c r="AA8" i="1"/>
  <c r="AA8" i="2" s="1"/>
  <c r="AM8" i="1"/>
  <c r="AY8" i="1"/>
  <c r="AY8" i="2" s="1"/>
  <c r="W9" i="2"/>
  <c r="V9" i="2"/>
  <c r="U9" i="2"/>
  <c r="T9" i="2"/>
  <c r="S9" i="2"/>
  <c r="W11" i="2"/>
  <c r="U11" i="2"/>
  <c r="V11" i="2"/>
  <c r="T11" i="2"/>
  <c r="S11" i="2"/>
  <c r="AW13" i="1"/>
  <c r="AW13" i="2" s="1"/>
  <c r="AO15" i="2"/>
  <c r="AM15" i="2"/>
  <c r="R17" i="2"/>
  <c r="Q17" i="2"/>
  <c r="O17" i="2"/>
  <c r="N17" i="2"/>
  <c r="M17" i="2"/>
  <c r="P17" i="2"/>
  <c r="L17" i="2"/>
  <c r="Y17" i="2"/>
  <c r="X17" i="2"/>
  <c r="AL17" i="2"/>
  <c r="AJ17" i="2"/>
  <c r="W19" i="2"/>
  <c r="U19" i="2"/>
  <c r="T19" i="2"/>
  <c r="S19" i="2"/>
  <c r="R20" i="2"/>
  <c r="Q20" i="2"/>
  <c r="P20" i="2"/>
  <c r="O20" i="2"/>
  <c r="N20" i="2"/>
  <c r="M20" i="2"/>
  <c r="L20" i="2"/>
  <c r="AE20" i="2"/>
  <c r="AD20" i="2"/>
  <c r="AB20" i="2"/>
  <c r="AA20" i="2"/>
  <c r="Z20" i="2"/>
  <c r="AR20" i="2"/>
  <c r="AQ20" i="2"/>
  <c r="AP20" i="2"/>
  <c r="AW23" i="1"/>
  <c r="AW23" i="2" s="1"/>
  <c r="BG26" i="2"/>
  <c r="BD26" i="2"/>
  <c r="BC26" i="2"/>
  <c r="BB26" i="2"/>
  <c r="BI26" i="2"/>
  <c r="AY26" i="2"/>
  <c r="AX26" i="2"/>
  <c r="BH26" i="2"/>
  <c r="BF26" i="2"/>
  <c r="BA26" i="2"/>
  <c r="BJ26" i="2"/>
  <c r="BE26" i="2"/>
  <c r="AZ26" i="2"/>
  <c r="AE27" i="2"/>
  <c r="Z27" i="2"/>
  <c r="AD27" i="2"/>
  <c r="AC27" i="2"/>
  <c r="AB27" i="2"/>
  <c r="AA27" i="2"/>
  <c r="AA28" i="2"/>
  <c r="Z28" i="2"/>
  <c r="AC28" i="2"/>
  <c r="AE28" i="2"/>
  <c r="AB28" i="2"/>
  <c r="AD28" i="2"/>
  <c r="AR28" i="2"/>
  <c r="AQ28" i="2"/>
  <c r="AP28" i="2"/>
  <c r="AA36" i="2"/>
  <c r="Z36" i="2"/>
  <c r="AE36" i="2"/>
  <c r="AC36" i="2"/>
  <c r="AD36" i="2"/>
  <c r="Q37" i="2"/>
  <c r="P37" i="2"/>
  <c r="O37" i="2"/>
  <c r="N37" i="2"/>
  <c r="M37" i="2"/>
  <c r="R37" i="2"/>
  <c r="L37" i="2"/>
  <c r="Y37" i="2"/>
  <c r="X37" i="2"/>
  <c r="AL37" i="2"/>
  <c r="AJ37" i="2"/>
  <c r="BE38" i="2"/>
  <c r="BD38" i="2"/>
  <c r="BC38" i="2"/>
  <c r="BB38" i="2"/>
  <c r="BA38" i="2"/>
  <c r="AX38" i="2"/>
  <c r="AY38" i="2"/>
  <c r="BF38" i="2"/>
  <c r="BG38" i="2"/>
  <c r="AZ38" i="2"/>
  <c r="AK39" i="2"/>
  <c r="E39" i="2"/>
  <c r="AN39" i="2"/>
  <c r="O44" i="1"/>
  <c r="O22" i="1" s="1"/>
  <c r="O29" i="1" s="1"/>
  <c r="AO41" i="2"/>
  <c r="AM41" i="2"/>
  <c r="AM44" i="1"/>
  <c r="AY44" i="1"/>
  <c r="AY22" i="1" s="1"/>
  <c r="AY29" i="1" s="1"/>
  <c r="W43" i="2"/>
  <c r="V43" i="2"/>
  <c r="U43" i="2"/>
  <c r="T43" i="2"/>
  <c r="S43" i="2"/>
  <c r="M45" i="2"/>
  <c r="L45" i="2"/>
  <c r="P45" i="2"/>
  <c r="O45" i="2"/>
  <c r="N45" i="2"/>
  <c r="R45" i="2"/>
  <c r="Q45" i="2"/>
  <c r="Y45" i="2"/>
  <c r="X45" i="2"/>
  <c r="AJ45" i="2"/>
  <c r="AL45" i="2"/>
  <c r="E46" i="2"/>
  <c r="AN46" i="2"/>
  <c r="AK46" i="2"/>
  <c r="AR47" i="2"/>
  <c r="AQ47" i="2"/>
  <c r="AP47" i="2"/>
  <c r="W48" i="2"/>
  <c r="S48" i="2"/>
  <c r="U48" i="2"/>
  <c r="T48" i="2"/>
  <c r="V48" i="2"/>
  <c r="S26" i="1"/>
  <c r="J57" i="1"/>
  <c r="J14" i="1" s="1"/>
  <c r="J29" i="1" s="1"/>
  <c r="V57" i="1"/>
  <c r="V14" i="1" s="1"/>
  <c r="AH57" i="1"/>
  <c r="AH14" i="1" s="1"/>
  <c r="AH29" i="1" s="1"/>
  <c r="AA9" i="2"/>
  <c r="AJ19" i="2"/>
  <c r="AL19" i="2"/>
  <c r="U27" i="2"/>
  <c r="T27" i="2"/>
  <c r="S27" i="2"/>
  <c r="V27" i="2"/>
  <c r="W27" i="2"/>
  <c r="AR38" i="2"/>
  <c r="AQ38" i="2"/>
  <c r="AP38" i="2"/>
  <c r="AE10" i="2"/>
  <c r="AD10" i="2"/>
  <c r="AC10" i="2"/>
  <c r="AB10" i="2"/>
  <c r="AA10" i="2"/>
  <c r="Z10" i="2"/>
  <c r="AR12" i="2"/>
  <c r="AP12" i="2"/>
  <c r="AQ12" i="2"/>
  <c r="AL13" i="2"/>
  <c r="AJ13" i="2"/>
  <c r="AN16" i="2"/>
  <c r="AK16" i="2"/>
  <c r="E16" i="2"/>
  <c r="P21" i="2"/>
  <c r="O21" i="2"/>
  <c r="M21" i="2"/>
  <c r="L21" i="2"/>
  <c r="R21" i="2"/>
  <c r="Q21" i="2"/>
  <c r="Y21" i="2"/>
  <c r="X21" i="2"/>
  <c r="AE23" i="2"/>
  <c r="AD23" i="2"/>
  <c r="AC23" i="2"/>
  <c r="AB23" i="2"/>
  <c r="AA23" i="2"/>
  <c r="Z23" i="2"/>
  <c r="W24" i="2"/>
  <c r="V24" i="2"/>
  <c r="S24" i="2"/>
  <c r="U24" i="2"/>
  <c r="E26" i="2"/>
  <c r="AN26" i="2"/>
  <c r="AK26" i="2"/>
  <c r="AO27" i="2"/>
  <c r="AM27" i="2"/>
  <c r="BF31" i="2"/>
  <c r="BE31" i="2"/>
  <c r="BD31" i="2"/>
  <c r="BB31" i="2"/>
  <c r="AY31" i="2"/>
  <c r="AZ31" i="2"/>
  <c r="AX31" i="2"/>
  <c r="BC31" i="2"/>
  <c r="BG31" i="2"/>
  <c r="BA31" i="2"/>
  <c r="AQ32" i="2"/>
  <c r="AP32" i="2"/>
  <c r="AR32" i="2"/>
  <c r="AX33" i="2"/>
  <c r="BG33" i="2"/>
  <c r="BF33" i="2"/>
  <c r="BE33" i="2"/>
  <c r="BC33" i="2"/>
  <c r="BB33" i="2"/>
  <c r="AZ33" i="2"/>
  <c r="BA33" i="2"/>
  <c r="AY33" i="2"/>
  <c r="BD33" i="2"/>
  <c r="AP34" i="2"/>
  <c r="AQ34" i="2"/>
  <c r="AR34" i="2"/>
  <c r="BJ35" i="2"/>
  <c r="AX35" i="2"/>
  <c r="BI35" i="2"/>
  <c r="BH35" i="2"/>
  <c r="BD35" i="2"/>
  <c r="BG35" i="2"/>
  <c r="BF35" i="2"/>
  <c r="BE35" i="2"/>
  <c r="BC35" i="2"/>
  <c r="BB35" i="2"/>
  <c r="AZ35" i="2"/>
  <c r="AY35" i="2"/>
  <c r="BA35" i="2"/>
  <c r="AB36" i="1"/>
  <c r="AB14" i="1" s="1"/>
  <c r="AB29" i="1" s="1"/>
  <c r="Q40" i="1"/>
  <c r="Q18" i="1" s="1"/>
  <c r="AO40" i="1"/>
  <c r="AO18" i="1" s="1"/>
  <c r="AO29" i="1" s="1"/>
  <c r="BF45" i="2"/>
  <c r="BE45" i="2"/>
  <c r="BD45" i="2"/>
  <c r="BC45" i="2"/>
  <c r="BB45" i="2"/>
  <c r="BA45" i="2"/>
  <c r="AX45" i="2"/>
  <c r="AZ45" i="2"/>
  <c r="AY45" i="2"/>
  <c r="AP46" i="2"/>
  <c r="AR46" i="2"/>
  <c r="AQ46" i="2"/>
  <c r="U47" i="2"/>
  <c r="T47" i="2"/>
  <c r="V47" i="2"/>
  <c r="W47" i="2"/>
  <c r="S47" i="2"/>
  <c r="AR62" i="2"/>
  <c r="AP62" i="2"/>
  <c r="AQ62" i="2"/>
  <c r="AP65" i="1"/>
  <c r="BB65" i="1"/>
  <c r="P9" i="2"/>
  <c r="M9" i="2"/>
  <c r="L9" i="2"/>
  <c r="R9" i="2"/>
  <c r="Q9" i="2"/>
  <c r="O9" i="2"/>
  <c r="N9" i="2"/>
  <c r="P11" i="2"/>
  <c r="O11" i="2"/>
  <c r="M11" i="2"/>
  <c r="L11" i="2"/>
  <c r="R11" i="2"/>
  <c r="Q11" i="2"/>
  <c r="N11" i="2"/>
  <c r="X19" i="2"/>
  <c r="AQ23" i="2"/>
  <c r="AP23" i="2"/>
  <c r="AR23" i="2"/>
  <c r="AD25" i="2"/>
  <c r="AA25" i="2"/>
  <c r="Z25" i="2"/>
  <c r="AE25" i="2"/>
  <c r="AB25" i="2"/>
  <c r="AC25" i="2"/>
  <c r="AC64" i="2"/>
  <c r="AB64" i="2"/>
  <c r="AA64" i="2"/>
  <c r="Z64" i="2"/>
  <c r="AE64" i="2"/>
  <c r="AD64" i="2"/>
  <c r="AN8" i="2"/>
  <c r="AK8" i="2"/>
  <c r="E8" i="2"/>
  <c r="BC11" i="2"/>
  <c r="BB11" i="2"/>
  <c r="AZ11" i="2"/>
  <c r="AY11" i="2"/>
  <c r="AX11" i="2"/>
  <c r="BE11" i="2"/>
  <c r="BA11" i="2"/>
  <c r="BG11" i="2"/>
  <c r="BF11" i="2"/>
  <c r="AK12" i="2"/>
  <c r="AN12" i="2"/>
  <c r="E12" i="2"/>
  <c r="E15" i="1"/>
  <c r="R16" i="1"/>
  <c r="M16" i="2" s="1"/>
  <c r="AD17" i="2"/>
  <c r="AC17" i="2"/>
  <c r="AA17" i="2"/>
  <c r="Z17" i="2"/>
  <c r="AE17" i="2"/>
  <c r="AB17" i="2"/>
  <c r="AO23" i="2"/>
  <c r="AM23" i="2"/>
  <c r="O28" i="2"/>
  <c r="N28" i="2"/>
  <c r="L28" i="2"/>
  <c r="Q28" i="2"/>
  <c r="R28" i="2"/>
  <c r="P28" i="2"/>
  <c r="M28" i="2"/>
  <c r="AT36" i="1"/>
  <c r="AT14" i="1" s="1"/>
  <c r="AT29" i="1" s="1"/>
  <c r="BF36" i="1"/>
  <c r="BF14" i="1" s="1"/>
  <c r="BF29" i="1" s="1"/>
  <c r="R31" i="2"/>
  <c r="P31" i="2"/>
  <c r="M31" i="2"/>
  <c r="Q31" i="2"/>
  <c r="O31" i="2"/>
  <c r="N31" i="2"/>
  <c r="L31" i="2"/>
  <c r="L36" i="1"/>
  <c r="Y31" i="2"/>
  <c r="X31" i="2"/>
  <c r="X36" i="1"/>
  <c r="AL31" i="2"/>
  <c r="AJ31" i="2"/>
  <c r="AJ36" i="1"/>
  <c r="E32" i="2"/>
  <c r="AK32" i="2"/>
  <c r="AN32" i="2"/>
  <c r="AP40" i="1"/>
  <c r="R57" i="2"/>
  <c r="Q57" i="2"/>
  <c r="P57" i="2"/>
  <c r="L57" i="2"/>
  <c r="O57" i="2"/>
  <c r="N57" i="2"/>
  <c r="M57" i="2"/>
  <c r="X57" i="2"/>
  <c r="Y57" i="2"/>
  <c r="AJ57" i="2"/>
  <c r="AL57" i="2"/>
  <c r="E58" i="2"/>
  <c r="AK58" i="2"/>
  <c r="AN58" i="2"/>
  <c r="R60" i="2"/>
  <c r="P60" i="2"/>
  <c r="O60" i="2"/>
  <c r="N60" i="2"/>
  <c r="M60" i="2"/>
  <c r="Q60" i="2"/>
  <c r="L60" i="2"/>
  <c r="Y60" i="2"/>
  <c r="X60" i="2"/>
  <c r="AL60" i="2"/>
  <c r="AJ60" i="2"/>
  <c r="BE60" i="2"/>
  <c r="BD60" i="2"/>
  <c r="BB60" i="2"/>
  <c r="BA60" i="2"/>
  <c r="AZ60" i="2"/>
  <c r="AY60" i="2"/>
  <c r="BG60" i="2"/>
  <c r="BF60" i="2"/>
  <c r="BC60" i="2"/>
  <c r="AX60" i="2"/>
  <c r="Z65" i="1"/>
  <c r="N10" i="2"/>
  <c r="AB15" i="2"/>
  <c r="AC11" i="2"/>
  <c r="AB11" i="2"/>
  <c r="Z11" i="2"/>
  <c r="AE11" i="2"/>
  <c r="AD11" i="2"/>
  <c r="AA11" i="2"/>
  <c r="M19" i="2"/>
  <c r="L19" i="2"/>
  <c r="R19" i="2"/>
  <c r="Q19" i="2"/>
  <c r="O19" i="2"/>
  <c r="P19" i="2"/>
  <c r="N19" i="2"/>
  <c r="Y26" i="2"/>
  <c r="X26" i="2"/>
  <c r="AR64" i="2"/>
  <c r="AQ64" i="2"/>
  <c r="AP64" i="2"/>
  <c r="AR8" i="2"/>
  <c r="AQ8" i="2"/>
  <c r="AP8" i="2"/>
  <c r="D10" i="1"/>
  <c r="D10" i="2" s="1"/>
  <c r="AP10" i="1"/>
  <c r="AL11" i="2"/>
  <c r="AJ11" i="2"/>
  <c r="Q13" i="2"/>
  <c r="P13" i="2"/>
  <c r="N13" i="2"/>
  <c r="M13" i="2"/>
  <c r="L13" i="2"/>
  <c r="R13" i="2"/>
  <c r="O13" i="2"/>
  <c r="AD13" i="2"/>
  <c r="AC13" i="2"/>
  <c r="AA13" i="2"/>
  <c r="Z13" i="2"/>
  <c r="AB13" i="2"/>
  <c r="AQ15" i="2"/>
  <c r="AP15" i="2"/>
  <c r="AR15" i="2"/>
  <c r="W16" i="2"/>
  <c r="V16" i="2"/>
  <c r="T16" i="2"/>
  <c r="S16" i="2"/>
  <c r="U16" i="2"/>
  <c r="J19" i="1"/>
  <c r="V19" i="1"/>
  <c r="V19" i="2" s="1"/>
  <c r="AH19" i="1"/>
  <c r="AT19" i="1"/>
  <c r="BF19" i="1"/>
  <c r="BF19" i="2" s="1"/>
  <c r="AC20" i="1"/>
  <c r="AC20" i="2" s="1"/>
  <c r="AS20" i="1"/>
  <c r="BE20" i="1"/>
  <c r="BE20" i="2" s="1"/>
  <c r="N21" i="1"/>
  <c r="N21" i="2" s="1"/>
  <c r="Z21" i="1"/>
  <c r="AP21" i="1"/>
  <c r="R25" i="2"/>
  <c r="O25" i="2"/>
  <c r="N25" i="2"/>
  <c r="M25" i="2"/>
  <c r="Q25" i="2"/>
  <c r="P25" i="2"/>
  <c r="L25" i="2"/>
  <c r="Y25" i="2"/>
  <c r="X25" i="2"/>
  <c r="AL25" i="2"/>
  <c r="AJ25" i="2"/>
  <c r="AJ26" i="2"/>
  <c r="AL26" i="2"/>
  <c r="D36" i="1"/>
  <c r="AO37" i="2"/>
  <c r="AM37" i="2"/>
  <c r="AM40" i="1"/>
  <c r="F44" i="1"/>
  <c r="F22" i="1" s="1"/>
  <c r="R44" i="1"/>
  <c r="R22" i="1" s="1"/>
  <c r="AR41" i="2"/>
  <c r="AQ41" i="2"/>
  <c r="AP41" i="2"/>
  <c r="AP44" i="1"/>
  <c r="BB44" i="1"/>
  <c r="F61" i="1"/>
  <c r="R61" i="1"/>
  <c r="R18" i="1" s="1"/>
  <c r="R29" i="1" s="1"/>
  <c r="BG15" i="2"/>
  <c r="T24" i="2"/>
  <c r="T8" i="2"/>
  <c r="S8" i="2"/>
  <c r="W8" i="2"/>
  <c r="AW9" i="1"/>
  <c r="AW9" i="2" s="1"/>
  <c r="E10" i="2"/>
  <c r="AN10" i="2"/>
  <c r="AK10" i="2"/>
  <c r="W12" i="2"/>
  <c r="V12" i="2"/>
  <c r="T12" i="2"/>
  <c r="S12" i="2"/>
  <c r="U12" i="2"/>
  <c r="V15" i="2"/>
  <c r="U15" i="2"/>
  <c r="S15" i="2"/>
  <c r="W15" i="2"/>
  <c r="T15" i="2"/>
  <c r="AR17" i="2"/>
  <c r="AQ17" i="2"/>
  <c r="AP17" i="2"/>
  <c r="Y22" i="2"/>
  <c r="X22" i="2"/>
  <c r="AL22" i="2"/>
  <c r="AJ22" i="2"/>
  <c r="E23" i="2"/>
  <c r="AN23" i="2"/>
  <c r="AK23" i="2"/>
  <c r="BA28" i="2"/>
  <c r="AZ28" i="2"/>
  <c r="BJ28" i="2"/>
  <c r="AX28" i="2"/>
  <c r="BI28" i="2"/>
  <c r="BH28" i="2"/>
  <c r="BF28" i="2"/>
  <c r="BC28" i="2"/>
  <c r="AY28" i="2"/>
  <c r="BG28" i="2"/>
  <c r="BD28" i="2"/>
  <c r="BE28" i="2"/>
  <c r="Q33" i="2"/>
  <c r="T41" i="2"/>
  <c r="W41" i="2"/>
  <c r="V41" i="2"/>
  <c r="U41" i="2"/>
  <c r="S41" i="2"/>
  <c r="M42" i="2"/>
  <c r="R42" i="2"/>
  <c r="Q42" i="2"/>
  <c r="P42" i="2"/>
  <c r="L42" i="2"/>
  <c r="O42" i="2"/>
  <c r="N42" i="2"/>
  <c r="L44" i="1"/>
  <c r="Z42" i="2"/>
  <c r="AE42" i="2"/>
  <c r="AD42" i="2"/>
  <c r="AA42" i="2"/>
  <c r="AC42" i="2"/>
  <c r="AB42" i="2"/>
  <c r="AP42" i="2"/>
  <c r="AR42" i="2"/>
  <c r="AQ42" i="2"/>
  <c r="O49" i="2"/>
  <c r="N49" i="2"/>
  <c r="R49" i="2"/>
  <c r="Q49" i="2"/>
  <c r="P49" i="2"/>
  <c r="M49" i="2"/>
  <c r="L49" i="2"/>
  <c r="Y49" i="2"/>
  <c r="X49" i="2"/>
  <c r="AL49" i="2"/>
  <c r="AJ49" i="2"/>
  <c r="BD50" i="2"/>
  <c r="BC50" i="2"/>
  <c r="AZ50" i="2"/>
  <c r="BG50" i="2"/>
  <c r="BF50" i="2"/>
  <c r="BE50" i="2"/>
  <c r="BB50" i="2"/>
  <c r="BA50" i="2"/>
  <c r="AY50" i="2"/>
  <c r="AX50" i="2"/>
  <c r="BI50" i="2"/>
  <c r="BJ50" i="2"/>
  <c r="BH50" i="2"/>
  <c r="AC51" i="2"/>
  <c r="AE51" i="2"/>
  <c r="AD51" i="2"/>
  <c r="AB51" i="2"/>
  <c r="AA51" i="2"/>
  <c r="Z51" i="2"/>
  <c r="Z57" i="1"/>
  <c r="AK52" i="2"/>
  <c r="E52" i="2"/>
  <c r="AN52" i="2"/>
  <c r="AE61" i="1"/>
  <c r="AE18" i="1" s="1"/>
  <c r="AE29" i="1" s="1"/>
  <c r="W65" i="2"/>
  <c r="V65" i="2"/>
  <c r="U65" i="2"/>
  <c r="T65" i="2"/>
  <c r="S65" i="2"/>
  <c r="BF10" i="2"/>
  <c r="AC32" i="2"/>
  <c r="AB32" i="2"/>
  <c r="Z32" i="2"/>
  <c r="AE32" i="2"/>
  <c r="AD32" i="2"/>
  <c r="W33" i="2"/>
  <c r="V33" i="2"/>
  <c r="T33" i="2"/>
  <c r="S33" i="2"/>
  <c r="U33" i="2"/>
  <c r="AD34" i="2"/>
  <c r="AC34" i="2"/>
  <c r="AA34" i="2"/>
  <c r="Z34" i="2"/>
  <c r="AE34" i="2"/>
  <c r="AB34" i="2"/>
  <c r="W35" i="2"/>
  <c r="V35" i="2"/>
  <c r="U35" i="2"/>
  <c r="T35" i="2"/>
  <c r="S35" i="2"/>
  <c r="BA37" i="2"/>
  <c r="AZ37" i="2"/>
  <c r="AY37" i="2"/>
  <c r="BJ37" i="2"/>
  <c r="AX37" i="2"/>
  <c r="BI37" i="2"/>
  <c r="BF37" i="2"/>
  <c r="BD37" i="2"/>
  <c r="BH37" i="2"/>
  <c r="BG37" i="2"/>
  <c r="BC37" i="2"/>
  <c r="BE37" i="2"/>
  <c r="BB37" i="2"/>
  <c r="AE38" i="2"/>
  <c r="AD38" i="2"/>
  <c r="AC38" i="2"/>
  <c r="AB38" i="2"/>
  <c r="AA38" i="2"/>
  <c r="Z38" i="2"/>
  <c r="AR39" i="2"/>
  <c r="AP39" i="2"/>
  <c r="AQ39" i="2"/>
  <c r="Y44" i="2"/>
  <c r="X44" i="2"/>
  <c r="AL44" i="2"/>
  <c r="AJ44" i="2"/>
  <c r="AK45" i="2"/>
  <c r="AN45" i="2"/>
  <c r="E45" i="2"/>
  <c r="L48" i="2"/>
  <c r="R48" i="2"/>
  <c r="Q48" i="2"/>
  <c r="P48" i="2"/>
  <c r="O48" i="2"/>
  <c r="N48" i="2"/>
  <c r="M48" i="2"/>
  <c r="X48" i="2"/>
  <c r="Y48" i="2"/>
  <c r="AJ48" i="2"/>
  <c r="AL48" i="2"/>
  <c r="BA49" i="2"/>
  <c r="AZ49" i="2"/>
  <c r="BI49" i="2"/>
  <c r="AY49" i="2"/>
  <c r="AX49" i="2"/>
  <c r="BJ49" i="2"/>
  <c r="BH49" i="2"/>
  <c r="BG49" i="2"/>
  <c r="BF49" i="2"/>
  <c r="BE49" i="2"/>
  <c r="BC49" i="2"/>
  <c r="BB49" i="2"/>
  <c r="AD50" i="2"/>
  <c r="AC50" i="2"/>
  <c r="Z50" i="2"/>
  <c r="AE50" i="2"/>
  <c r="AA50" i="2"/>
  <c r="AB50" i="2"/>
  <c r="AO51" i="2"/>
  <c r="AM51" i="2"/>
  <c r="BF53" i="2"/>
  <c r="BE53" i="2"/>
  <c r="AY53" i="2"/>
  <c r="BG53" i="2"/>
  <c r="BD53" i="2"/>
  <c r="BB53" i="2"/>
  <c r="AZ53" i="2"/>
  <c r="AX53" i="2"/>
  <c r="BC53" i="2"/>
  <c r="BA53" i="2"/>
  <c r="BG55" i="2"/>
  <c r="BF55" i="2"/>
  <c r="BE55" i="2"/>
  <c r="AZ55" i="2"/>
  <c r="BD55" i="2"/>
  <c r="BB55" i="2"/>
  <c r="AY55" i="2"/>
  <c r="BC55" i="2"/>
  <c r="BA55" i="2"/>
  <c r="AX55" i="2"/>
  <c r="AJ59" i="2"/>
  <c r="AL59" i="2"/>
  <c r="AY59" i="2"/>
  <c r="AX59" i="2"/>
  <c r="BG59" i="2"/>
  <c r="BF59" i="2"/>
  <c r="BE59" i="2"/>
  <c r="BA59" i="2"/>
  <c r="BC59" i="2"/>
  <c r="BB59" i="2"/>
  <c r="AZ59" i="2"/>
  <c r="BD59" i="2"/>
  <c r="AN60" i="2"/>
  <c r="AK60" i="2"/>
  <c r="E60" i="2"/>
  <c r="AR60" i="2"/>
  <c r="AP60" i="2"/>
  <c r="AQ60" i="2"/>
  <c r="E66" i="2"/>
  <c r="AN66" i="2"/>
  <c r="AK66" i="2"/>
  <c r="R69" i="2"/>
  <c r="Q69" i="2"/>
  <c r="P69" i="2"/>
  <c r="O69" i="2"/>
  <c r="N69" i="2"/>
  <c r="M69" i="2"/>
  <c r="L69" i="2"/>
  <c r="Y69" i="2"/>
  <c r="X69" i="2"/>
  <c r="AL69" i="2"/>
  <c r="AJ69" i="2"/>
  <c r="BG70" i="2"/>
  <c r="BF70" i="2"/>
  <c r="BE70" i="2"/>
  <c r="BD70" i="2"/>
  <c r="BC70" i="2"/>
  <c r="BB70" i="2"/>
  <c r="BA70" i="2"/>
  <c r="AZ70" i="2"/>
  <c r="AY70" i="2"/>
  <c r="BJ70" i="2"/>
  <c r="AX70" i="2"/>
  <c r="BI70" i="2"/>
  <c r="BH70" i="2"/>
  <c r="AE71" i="2"/>
  <c r="AD71" i="2"/>
  <c r="AC71" i="2"/>
  <c r="AB71" i="2"/>
  <c r="AA71" i="2"/>
  <c r="Z71" i="2"/>
  <c r="AC37" i="2"/>
  <c r="AB37" i="2"/>
  <c r="AA37" i="2"/>
  <c r="Z37" i="2"/>
  <c r="AE37" i="2"/>
  <c r="AD37" i="2"/>
  <c r="W39" i="2"/>
  <c r="V39" i="2"/>
  <c r="U39" i="2"/>
  <c r="T39" i="2"/>
  <c r="S39" i="2"/>
  <c r="R41" i="2"/>
  <c r="O41" i="2"/>
  <c r="M41" i="2"/>
  <c r="N41" i="2"/>
  <c r="L41" i="2"/>
  <c r="Q41" i="2"/>
  <c r="P41" i="2"/>
  <c r="X41" i="2"/>
  <c r="Y41" i="2"/>
  <c r="AJ41" i="2"/>
  <c r="AL41" i="2"/>
  <c r="E42" i="2"/>
  <c r="AN42" i="2"/>
  <c r="AK42" i="2"/>
  <c r="AR45" i="2"/>
  <c r="AQ45" i="2"/>
  <c r="AP45" i="2"/>
  <c r="R47" i="2"/>
  <c r="Q47" i="2"/>
  <c r="P47" i="2"/>
  <c r="O47" i="2"/>
  <c r="N47" i="2"/>
  <c r="M47" i="2"/>
  <c r="L47" i="2"/>
  <c r="X47" i="2"/>
  <c r="Y47" i="2"/>
  <c r="AL47" i="2"/>
  <c r="AJ47" i="2"/>
  <c r="BJ48" i="2"/>
  <c r="AX48" i="2"/>
  <c r="BI48" i="2"/>
  <c r="AY48" i="2"/>
  <c r="BH48" i="2"/>
  <c r="BG48" i="2"/>
  <c r="BF48" i="2"/>
  <c r="BE48" i="2"/>
  <c r="BD48" i="2"/>
  <c r="BC48" i="2"/>
  <c r="BA48" i="2"/>
  <c r="BB48" i="2"/>
  <c r="AZ48" i="2"/>
  <c r="AA49" i="2"/>
  <c r="Z49" i="2"/>
  <c r="AE49" i="2"/>
  <c r="AD49" i="2"/>
  <c r="AC49" i="2"/>
  <c r="AB49" i="2"/>
  <c r="AO50" i="2"/>
  <c r="AM50" i="2"/>
  <c r="U52" i="2"/>
  <c r="T52" i="2"/>
  <c r="W52" i="2"/>
  <c r="V52" i="2"/>
  <c r="S52" i="2"/>
  <c r="R53" i="2"/>
  <c r="O53" i="2"/>
  <c r="N53" i="2"/>
  <c r="Q53" i="2"/>
  <c r="P53" i="2"/>
  <c r="M53" i="2"/>
  <c r="L53" i="2"/>
  <c r="X53" i="2"/>
  <c r="Y53" i="2"/>
  <c r="AJ53" i="2"/>
  <c r="AL53" i="2"/>
  <c r="AN54" i="2"/>
  <c r="AK54" i="2"/>
  <c r="E54" i="2"/>
  <c r="N55" i="2"/>
  <c r="R55" i="2"/>
  <c r="Q55" i="2"/>
  <c r="P55" i="2"/>
  <c r="M55" i="2"/>
  <c r="O55" i="2"/>
  <c r="L55" i="2"/>
  <c r="X55" i="2"/>
  <c r="Y55" i="2"/>
  <c r="AL55" i="2"/>
  <c r="AJ55" i="2"/>
  <c r="E56" i="2"/>
  <c r="AN56" i="2"/>
  <c r="AK56" i="2"/>
  <c r="R59" i="2"/>
  <c r="N59" i="2"/>
  <c r="Q59" i="2"/>
  <c r="P59" i="2"/>
  <c r="O59" i="2"/>
  <c r="L59" i="2"/>
  <c r="M59" i="2"/>
  <c r="N62" i="2"/>
  <c r="M62" i="2"/>
  <c r="R62" i="2"/>
  <c r="P62" i="2"/>
  <c r="O62" i="2"/>
  <c r="Q62" i="2"/>
  <c r="L62" i="2"/>
  <c r="Y62" i="2"/>
  <c r="X62" i="2"/>
  <c r="AL62" i="2"/>
  <c r="AJ62" i="2"/>
  <c r="E63" i="2"/>
  <c r="AN63" i="2"/>
  <c r="AK63" i="2"/>
  <c r="AW65" i="1"/>
  <c r="AW65" i="2" s="1"/>
  <c r="AQ66" i="2"/>
  <c r="AP66" i="2"/>
  <c r="AR66" i="2"/>
  <c r="O68" i="2"/>
  <c r="N68" i="2"/>
  <c r="M68" i="2"/>
  <c r="L68" i="2"/>
  <c r="R68" i="2"/>
  <c r="Q68" i="2"/>
  <c r="P68" i="2"/>
  <c r="Y68" i="2"/>
  <c r="X68" i="2"/>
  <c r="AL68" i="2"/>
  <c r="AJ68" i="2"/>
  <c r="BD69" i="2"/>
  <c r="BC69" i="2"/>
  <c r="BB69" i="2"/>
  <c r="BA69" i="2"/>
  <c r="AZ69" i="2"/>
  <c r="AY69" i="2"/>
  <c r="BJ69" i="2"/>
  <c r="AX69" i="2"/>
  <c r="BI69" i="2"/>
  <c r="BH69" i="2"/>
  <c r="BG69" i="2"/>
  <c r="BF69" i="2"/>
  <c r="BE69" i="2"/>
  <c r="AE70" i="2"/>
  <c r="AD70" i="2"/>
  <c r="AC70" i="2"/>
  <c r="AB70" i="2"/>
  <c r="AA70" i="2"/>
  <c r="Z70" i="2"/>
  <c r="AO71" i="2"/>
  <c r="AM71" i="2"/>
  <c r="R58" i="2"/>
  <c r="Q58" i="2"/>
  <c r="M58" i="2"/>
  <c r="L58" i="2"/>
  <c r="P58" i="2"/>
  <c r="O58" i="2"/>
  <c r="N58" i="2"/>
  <c r="Y58" i="2"/>
  <c r="X58" i="2"/>
  <c r="AJ58" i="2"/>
  <c r="AL58" i="2"/>
  <c r="AE59" i="2"/>
  <c r="AA59" i="2"/>
  <c r="Z59" i="2"/>
  <c r="AD59" i="2"/>
  <c r="AC59" i="2"/>
  <c r="AB59" i="2"/>
  <c r="S60" i="2"/>
  <c r="U60" i="2"/>
  <c r="W60" i="2"/>
  <c r="V60" i="2"/>
  <c r="T60" i="2"/>
  <c r="L61" i="1"/>
  <c r="X61" i="1"/>
  <c r="AJ61" i="1"/>
  <c r="AX62" i="2"/>
  <c r="BF62" i="2"/>
  <c r="BE62" i="2"/>
  <c r="BD62" i="2"/>
  <c r="BB62" i="2"/>
  <c r="AZ62" i="2"/>
  <c r="BA62" i="2"/>
  <c r="BC62" i="2"/>
  <c r="AY62" i="2"/>
  <c r="E64" i="2"/>
  <c r="AN64" i="2"/>
  <c r="AK64" i="2"/>
  <c r="S66" i="2"/>
  <c r="W66" i="2"/>
  <c r="V66" i="2"/>
  <c r="U66" i="2"/>
  <c r="T66" i="2"/>
  <c r="L67" i="2"/>
  <c r="R67" i="2"/>
  <c r="Q67" i="2"/>
  <c r="P67" i="2"/>
  <c r="O67" i="2"/>
  <c r="N67" i="2"/>
  <c r="M67" i="2"/>
  <c r="X67" i="2"/>
  <c r="Y67" i="2"/>
  <c r="AJ67" i="2"/>
  <c r="AL67" i="2"/>
  <c r="BA68" i="2"/>
  <c r="AZ68" i="2"/>
  <c r="AY68" i="2"/>
  <c r="BJ68" i="2"/>
  <c r="AX68" i="2"/>
  <c r="BI68" i="2"/>
  <c r="BH68" i="2"/>
  <c r="BG68" i="2"/>
  <c r="BF68" i="2"/>
  <c r="BE68" i="2"/>
  <c r="BD68" i="2"/>
  <c r="BC68" i="2"/>
  <c r="BB68" i="2"/>
  <c r="AD69" i="2"/>
  <c r="AC69" i="2"/>
  <c r="AB69" i="2"/>
  <c r="AA69" i="2"/>
  <c r="Z69" i="2"/>
  <c r="AE69" i="2"/>
  <c r="AO70" i="2"/>
  <c r="AM70" i="2"/>
  <c r="AJ33" i="2"/>
  <c r="AL33" i="2"/>
  <c r="AN34" i="2"/>
  <c r="E34" i="2"/>
  <c r="AK34" i="2"/>
  <c r="AJ35" i="2"/>
  <c r="AL35" i="2"/>
  <c r="E38" i="2"/>
  <c r="AN38" i="2"/>
  <c r="AK38" i="2"/>
  <c r="AW40" i="1"/>
  <c r="AE41" i="2"/>
  <c r="AB41" i="2"/>
  <c r="Z41" i="2"/>
  <c r="AD41" i="2"/>
  <c r="AC41" i="2"/>
  <c r="AA41" i="2"/>
  <c r="U42" i="2"/>
  <c r="T42" i="2"/>
  <c r="S42" i="2"/>
  <c r="W42" i="2"/>
  <c r="V42" i="2"/>
  <c r="BB42" i="2"/>
  <c r="AZ42" i="2"/>
  <c r="AY42" i="2"/>
  <c r="AX42" i="2"/>
  <c r="BE42" i="2"/>
  <c r="BC42" i="2"/>
  <c r="BF42" i="2"/>
  <c r="BD42" i="2"/>
  <c r="BA42" i="2"/>
  <c r="BD46" i="2"/>
  <c r="BC46" i="2"/>
  <c r="BJ46" i="2"/>
  <c r="BI46" i="2"/>
  <c r="BH46" i="2"/>
  <c r="BG46" i="2"/>
  <c r="BF46" i="2"/>
  <c r="BA46" i="2"/>
  <c r="AY46" i="2"/>
  <c r="BE46" i="2"/>
  <c r="BB46" i="2"/>
  <c r="AZ46" i="2"/>
  <c r="AX46" i="2"/>
  <c r="AE47" i="2"/>
  <c r="AD47" i="2"/>
  <c r="AC47" i="2"/>
  <c r="AB47" i="2"/>
  <c r="AA47" i="2"/>
  <c r="Z47" i="2"/>
  <c r="AO48" i="2"/>
  <c r="AM48" i="2"/>
  <c r="E50" i="2"/>
  <c r="AN50" i="2"/>
  <c r="AK50" i="2"/>
  <c r="AR51" i="2"/>
  <c r="AQ51" i="2"/>
  <c r="AP51" i="2"/>
  <c r="AE53" i="2"/>
  <c r="AD53" i="2"/>
  <c r="AA53" i="2"/>
  <c r="Z53" i="2"/>
  <c r="AB53" i="2"/>
  <c r="AC53" i="2"/>
  <c r="S54" i="2"/>
  <c r="W54" i="2"/>
  <c r="V54" i="2"/>
  <c r="T54" i="2"/>
  <c r="U54" i="2"/>
  <c r="AE55" i="2"/>
  <c r="Z55" i="2"/>
  <c r="AD55" i="2"/>
  <c r="AB55" i="2"/>
  <c r="AA55" i="2"/>
  <c r="AC55" i="2"/>
  <c r="T56" i="2"/>
  <c r="W56" i="2"/>
  <c r="V56" i="2"/>
  <c r="S56" i="2"/>
  <c r="U56" i="2"/>
  <c r="BF58" i="2"/>
  <c r="BD58" i="2"/>
  <c r="BC58" i="2"/>
  <c r="BB58" i="2"/>
  <c r="BA58" i="2"/>
  <c r="BI58" i="2"/>
  <c r="BH58" i="2"/>
  <c r="BG58" i="2"/>
  <c r="AZ58" i="2"/>
  <c r="AY58" i="2"/>
  <c r="AX58" i="2"/>
  <c r="BJ58" i="2"/>
  <c r="BE58" i="2"/>
  <c r="AW61" i="1"/>
  <c r="AW61" i="2" s="1"/>
  <c r="Z62" i="2"/>
  <c r="AD62" i="2"/>
  <c r="AB62" i="2"/>
  <c r="AE62" i="2"/>
  <c r="AC62" i="2"/>
  <c r="AA62" i="2"/>
  <c r="S63" i="2"/>
  <c r="W63" i="2"/>
  <c r="U63" i="2"/>
  <c r="V63" i="2"/>
  <c r="T63" i="2"/>
  <c r="BF63" i="2"/>
  <c r="BE63" i="2"/>
  <c r="BD63" i="2"/>
  <c r="BC63" i="2"/>
  <c r="BB63" i="2"/>
  <c r="BA63" i="2"/>
  <c r="AZ63" i="2"/>
  <c r="AX63" i="2"/>
  <c r="AY63" i="2"/>
  <c r="BJ67" i="2"/>
  <c r="AX67" i="2"/>
  <c r="BI67" i="2"/>
  <c r="BH67" i="2"/>
  <c r="BG67" i="2"/>
  <c r="BF67" i="2"/>
  <c r="BE67" i="2"/>
  <c r="BD67" i="2"/>
  <c r="BC67" i="2"/>
  <c r="BB67" i="2"/>
  <c r="BA67" i="2"/>
  <c r="AZ67" i="2"/>
  <c r="AY67" i="2"/>
  <c r="AA68" i="2"/>
  <c r="Z68" i="2"/>
  <c r="AE68" i="2"/>
  <c r="AD68" i="2"/>
  <c r="AC68" i="2"/>
  <c r="AB68" i="2"/>
  <c r="AO69" i="2"/>
  <c r="AM69" i="2"/>
  <c r="E71" i="2"/>
  <c r="AN71" i="2"/>
  <c r="AK71" i="2"/>
  <c r="AO47" i="2"/>
  <c r="AM47" i="2"/>
  <c r="E49" i="2"/>
  <c r="AN49" i="2"/>
  <c r="AK49" i="2"/>
  <c r="AP50" i="2"/>
  <c r="AR50" i="2"/>
  <c r="AQ50" i="2"/>
  <c r="U51" i="2"/>
  <c r="T51" i="2"/>
  <c r="W51" i="2"/>
  <c r="V51" i="2"/>
  <c r="S51" i="2"/>
  <c r="BE57" i="2"/>
  <c r="BC57" i="2"/>
  <c r="BB57" i="2"/>
  <c r="BA57" i="2"/>
  <c r="AZ57" i="2"/>
  <c r="BH57" i="2"/>
  <c r="BJ57" i="2"/>
  <c r="BI57" i="2"/>
  <c r="BF57" i="2"/>
  <c r="AY57" i="2"/>
  <c r="BG57" i="2"/>
  <c r="BD57" i="2"/>
  <c r="AX57" i="2"/>
  <c r="AE58" i="2"/>
  <c r="AD58" i="2"/>
  <c r="AC58" i="2"/>
  <c r="AB58" i="2"/>
  <c r="AA58" i="2"/>
  <c r="Z58" i="2"/>
  <c r="Z61" i="1"/>
  <c r="AO62" i="2"/>
  <c r="AM62" i="2"/>
  <c r="W64" i="2"/>
  <c r="V64" i="2"/>
  <c r="U64" i="2"/>
  <c r="S64" i="2"/>
  <c r="T64" i="2"/>
  <c r="AE67" i="2"/>
  <c r="AD67" i="2"/>
  <c r="AC67" i="2"/>
  <c r="AB67" i="2"/>
  <c r="AA67" i="2"/>
  <c r="Z67" i="2"/>
  <c r="AM68" i="2"/>
  <c r="AO68" i="2"/>
  <c r="E27" i="2"/>
  <c r="AN27" i="2"/>
  <c r="AK27" i="2"/>
  <c r="R30" i="2"/>
  <c r="P30" i="2"/>
  <c r="O30" i="2"/>
  <c r="N30" i="2"/>
  <c r="L30" i="2"/>
  <c r="Q30" i="2"/>
  <c r="M30" i="2"/>
  <c r="AL30" i="2"/>
  <c r="AJ30" i="2"/>
  <c r="AE31" i="2"/>
  <c r="AD31" i="2"/>
  <c r="AB31" i="2"/>
  <c r="AC31" i="2"/>
  <c r="Z31" i="2"/>
  <c r="V32" i="2"/>
  <c r="S32" i="2"/>
  <c r="W32" i="2"/>
  <c r="U32" i="2"/>
  <c r="T32" i="2"/>
  <c r="R33" i="2"/>
  <c r="P33" i="2"/>
  <c r="O33" i="2"/>
  <c r="M33" i="2"/>
  <c r="N33" i="2"/>
  <c r="L33" i="2"/>
  <c r="AE33" i="2"/>
  <c r="AC33" i="2"/>
  <c r="AB33" i="2"/>
  <c r="Z33" i="2"/>
  <c r="AD33" i="2"/>
  <c r="AA33" i="2"/>
  <c r="W34" i="2"/>
  <c r="V34" i="2"/>
  <c r="T34" i="2"/>
  <c r="S34" i="2"/>
  <c r="Q35" i="2"/>
  <c r="R35" i="2"/>
  <c r="P35" i="2"/>
  <c r="O35" i="2"/>
  <c r="M35" i="2"/>
  <c r="L35" i="2"/>
  <c r="N35" i="2"/>
  <c r="AD35" i="2"/>
  <c r="AE35" i="2"/>
  <c r="AC35" i="2"/>
  <c r="AA35" i="2"/>
  <c r="AB35" i="2"/>
  <c r="Z35" i="2"/>
  <c r="E36" i="1"/>
  <c r="AR37" i="2"/>
  <c r="AQ37" i="2"/>
  <c r="AP37" i="2"/>
  <c r="W38" i="2"/>
  <c r="U38" i="2"/>
  <c r="T38" i="2"/>
  <c r="S38" i="2"/>
  <c r="E44" i="1"/>
  <c r="AO46" i="2"/>
  <c r="AM46" i="2"/>
  <c r="E48" i="2"/>
  <c r="AN48" i="2"/>
  <c r="AK48" i="2"/>
  <c r="AR49" i="2"/>
  <c r="AQ49" i="2"/>
  <c r="AP49" i="2"/>
  <c r="W50" i="2"/>
  <c r="V50" i="2"/>
  <c r="U50" i="2"/>
  <c r="T50" i="2"/>
  <c r="S50" i="2"/>
  <c r="AY52" i="2"/>
  <c r="AX52" i="2"/>
  <c r="BG52" i="2"/>
  <c r="BF52" i="2"/>
  <c r="BE52" i="2"/>
  <c r="BD52" i="2"/>
  <c r="BC52" i="2"/>
  <c r="BB52" i="2"/>
  <c r="BA52" i="2"/>
  <c r="AZ52" i="2"/>
  <c r="AQ53" i="2"/>
  <c r="AP53" i="2"/>
  <c r="AR53" i="2"/>
  <c r="BA54" i="2"/>
  <c r="AZ54" i="2"/>
  <c r="AY54" i="2"/>
  <c r="BF54" i="2"/>
  <c r="BE54" i="2"/>
  <c r="BD54" i="2"/>
  <c r="BC54" i="2"/>
  <c r="AX54" i="2"/>
  <c r="BG54" i="2"/>
  <c r="BB54" i="2"/>
  <c r="AR55" i="2"/>
  <c r="AQ55" i="2"/>
  <c r="AP55" i="2"/>
  <c r="BD56" i="2"/>
  <c r="BB56" i="2"/>
  <c r="BA56" i="2"/>
  <c r="AZ56" i="2"/>
  <c r="AY56" i="2"/>
  <c r="BG56" i="2"/>
  <c r="BF56" i="2"/>
  <c r="BE56" i="2"/>
  <c r="AX56" i="2"/>
  <c r="BJ56" i="2"/>
  <c r="BI56" i="2"/>
  <c r="BH56" i="2"/>
  <c r="BC56" i="2"/>
  <c r="AO58" i="2"/>
  <c r="AM58" i="2"/>
  <c r="AR59" i="2"/>
  <c r="AQ59" i="2"/>
  <c r="AP59" i="2"/>
  <c r="AM61" i="1"/>
  <c r="E65" i="1"/>
  <c r="AO67" i="2"/>
  <c r="AM67" i="2"/>
  <c r="E69" i="2"/>
  <c r="AN69" i="2"/>
  <c r="AK69" i="2"/>
  <c r="U34" i="2"/>
  <c r="AO26" i="2"/>
  <c r="AM26" i="2"/>
  <c r="AR27" i="2"/>
  <c r="AQ27" i="2"/>
  <c r="V37" i="2"/>
  <c r="T37" i="2"/>
  <c r="U37" i="2"/>
  <c r="S37" i="2"/>
  <c r="W37" i="2"/>
  <c r="M39" i="2"/>
  <c r="L39" i="2"/>
  <c r="R39" i="2"/>
  <c r="P39" i="2"/>
  <c r="Q39" i="2"/>
  <c r="O39" i="2"/>
  <c r="N39" i="2"/>
  <c r="Y39" i="2"/>
  <c r="X39" i="2"/>
  <c r="AJ39" i="2"/>
  <c r="AL39" i="2"/>
  <c r="D40" i="1"/>
  <c r="AK41" i="2"/>
  <c r="E41" i="2"/>
  <c r="AN41" i="2"/>
  <c r="AY43" i="2"/>
  <c r="BB43" i="2"/>
  <c r="BA43" i="2"/>
  <c r="AZ43" i="2"/>
  <c r="AX43" i="2"/>
  <c r="BF43" i="2"/>
  <c r="BD43" i="2"/>
  <c r="BE43" i="2"/>
  <c r="BC43" i="2"/>
  <c r="AN47" i="2"/>
  <c r="E47" i="2"/>
  <c r="AK47" i="2"/>
  <c r="AR48" i="2"/>
  <c r="AQ48" i="2"/>
  <c r="AP48" i="2"/>
  <c r="T49" i="2"/>
  <c r="S49" i="2"/>
  <c r="V49" i="2"/>
  <c r="W49" i="2"/>
  <c r="U49" i="2"/>
  <c r="M52" i="2"/>
  <c r="L52" i="2"/>
  <c r="R52" i="2"/>
  <c r="Q52" i="2"/>
  <c r="P52" i="2"/>
  <c r="O52" i="2"/>
  <c r="N52" i="2"/>
  <c r="Y52" i="2"/>
  <c r="X52" i="2"/>
  <c r="AJ52" i="2"/>
  <c r="AL52" i="2"/>
  <c r="AK53" i="2"/>
  <c r="AN53" i="2"/>
  <c r="E53" i="2"/>
  <c r="AL54" i="2"/>
  <c r="AJ54" i="2"/>
  <c r="E55" i="2"/>
  <c r="AN55" i="2"/>
  <c r="AK55" i="2"/>
  <c r="AL56" i="2"/>
  <c r="AJ56" i="2"/>
  <c r="AM57" i="1"/>
  <c r="AK59" i="2"/>
  <c r="AN59" i="2"/>
  <c r="E59" i="2"/>
  <c r="D61" i="1"/>
  <c r="D61" i="2" s="1"/>
  <c r="AK62" i="2"/>
  <c r="AN62" i="2"/>
  <c r="E62" i="2"/>
  <c r="BE64" i="2"/>
  <c r="BD64" i="2"/>
  <c r="BC64" i="2"/>
  <c r="BB64" i="2"/>
  <c r="BA64" i="2"/>
  <c r="AZ64" i="2"/>
  <c r="AY64" i="2"/>
  <c r="AX64" i="2"/>
  <c r="BF64" i="2"/>
  <c r="AK68" i="2"/>
  <c r="E68" i="2"/>
  <c r="AN68" i="2"/>
  <c r="BD49" i="2"/>
  <c r="R66" i="2"/>
  <c r="Q66" i="2"/>
  <c r="P66" i="2"/>
  <c r="O66" i="2"/>
  <c r="N66" i="2"/>
  <c r="M66" i="2"/>
  <c r="L66" i="2"/>
  <c r="Y66" i="2"/>
  <c r="X66" i="2"/>
  <c r="AL66" i="2"/>
  <c r="AJ66" i="2"/>
  <c r="E67" i="2"/>
  <c r="AN67" i="2"/>
  <c r="AK67" i="2"/>
  <c r="AR68" i="2"/>
  <c r="AQ68" i="2"/>
  <c r="AP68" i="2"/>
  <c r="W69" i="2"/>
  <c r="V69" i="2"/>
  <c r="U69" i="2"/>
  <c r="T69" i="2"/>
  <c r="S69" i="2"/>
  <c r="Z52" i="2"/>
  <c r="AE52" i="2"/>
  <c r="AD52" i="2"/>
  <c r="AB52" i="2"/>
  <c r="AC52" i="2"/>
  <c r="AA52" i="2"/>
  <c r="S53" i="2"/>
  <c r="W53" i="2"/>
  <c r="V53" i="2"/>
  <c r="U53" i="2"/>
  <c r="T53" i="2"/>
  <c r="N54" i="2"/>
  <c r="M54" i="2"/>
  <c r="R54" i="2"/>
  <c r="Q54" i="2"/>
  <c r="O54" i="2"/>
  <c r="P54" i="2"/>
  <c r="L54" i="2"/>
  <c r="AA54" i="2"/>
  <c r="Z54" i="2"/>
  <c r="AE54" i="2"/>
  <c r="AC54" i="2"/>
  <c r="AD54" i="2"/>
  <c r="AB54" i="2"/>
  <c r="U55" i="2"/>
  <c r="T55" i="2"/>
  <c r="S55" i="2"/>
  <c r="W55" i="2"/>
  <c r="V55" i="2"/>
  <c r="Q56" i="2"/>
  <c r="O56" i="2"/>
  <c r="N56" i="2"/>
  <c r="M56" i="2"/>
  <c r="P56" i="2"/>
  <c r="L56" i="2"/>
  <c r="R56" i="2"/>
  <c r="AD56" i="2"/>
  <c r="AB56" i="2"/>
  <c r="AA56" i="2"/>
  <c r="Z56" i="2"/>
  <c r="AE56" i="2"/>
  <c r="AC56" i="2"/>
  <c r="AR58" i="2"/>
  <c r="AQ58" i="2"/>
  <c r="AP58" i="2"/>
  <c r="W59" i="2"/>
  <c r="U59" i="2"/>
  <c r="T59" i="2"/>
  <c r="S59" i="2"/>
  <c r="V59" i="2"/>
  <c r="AP61" i="1"/>
  <c r="W62" i="2"/>
  <c r="V62" i="2"/>
  <c r="U62" i="2"/>
  <c r="T62" i="2"/>
  <c r="S62" i="2"/>
  <c r="R63" i="2"/>
  <c r="Q63" i="2"/>
  <c r="P63" i="2"/>
  <c r="O63" i="2"/>
  <c r="N63" i="2"/>
  <c r="M63" i="2"/>
  <c r="L63" i="2"/>
  <c r="AE63" i="2"/>
  <c r="AD63" i="2"/>
  <c r="AC63" i="2"/>
  <c r="AB63" i="2"/>
  <c r="AA63" i="2"/>
  <c r="Z63" i="2"/>
  <c r="AR63" i="2"/>
  <c r="AQ63" i="2"/>
  <c r="AP63" i="2"/>
  <c r="BC66" i="2"/>
  <c r="BB66" i="2"/>
  <c r="BA66" i="2"/>
  <c r="AZ66" i="2"/>
  <c r="AY66" i="2"/>
  <c r="AX66" i="2"/>
  <c r="BF66" i="2"/>
  <c r="BE66" i="2"/>
  <c r="BD66" i="2"/>
  <c r="AR67" i="2"/>
  <c r="AQ67" i="2"/>
  <c r="AP67" i="2"/>
  <c r="W68" i="2"/>
  <c r="V68" i="2"/>
  <c r="U68" i="2"/>
  <c r="T68" i="2"/>
  <c r="S68" i="2"/>
  <c r="AA32" i="2"/>
  <c r="BB34" i="2"/>
  <c r="BA34" i="2"/>
  <c r="BG34" i="2"/>
  <c r="BE34" i="2"/>
  <c r="BD34" i="2"/>
  <c r="BC34" i="2"/>
  <c r="AY34" i="2"/>
  <c r="AX34" i="2"/>
  <c r="BF34" i="2"/>
  <c r="AZ34" i="2"/>
  <c r="T40" i="2"/>
  <c r="S40" i="2"/>
  <c r="W40" i="2"/>
  <c r="U40" i="2"/>
  <c r="R43" i="2"/>
  <c r="O43" i="2"/>
  <c r="M43" i="2"/>
  <c r="Q43" i="2"/>
  <c r="P43" i="2"/>
  <c r="N43" i="2"/>
  <c r="L43" i="2"/>
  <c r="X43" i="2"/>
  <c r="Y43" i="2"/>
  <c r="AD45" i="2"/>
  <c r="AC45" i="2"/>
  <c r="AB45" i="2"/>
  <c r="AA45" i="2"/>
  <c r="Z45" i="2"/>
  <c r="AE45" i="2"/>
  <c r="S46" i="2"/>
  <c r="W46" i="2"/>
  <c r="U46" i="2"/>
  <c r="V46" i="2"/>
  <c r="T46" i="2"/>
  <c r="Q51" i="2"/>
  <c r="O51" i="2"/>
  <c r="N51" i="2"/>
  <c r="M51" i="2"/>
  <c r="L51" i="2"/>
  <c r="R51" i="2"/>
  <c r="P51" i="2"/>
  <c r="Y51" i="2"/>
  <c r="X51" i="2"/>
  <c r="AL51" i="2"/>
  <c r="AJ51" i="2"/>
  <c r="AP57" i="1"/>
  <c r="V58" i="2"/>
  <c r="T58" i="2"/>
  <c r="S58" i="2"/>
  <c r="W58" i="2"/>
  <c r="U58" i="2"/>
  <c r="AE60" i="2"/>
  <c r="AD60" i="2"/>
  <c r="AB60" i="2"/>
  <c r="AA60" i="2"/>
  <c r="Z60" i="2"/>
  <c r="AC60" i="2"/>
  <c r="S61" i="1"/>
  <c r="Q64" i="2"/>
  <c r="P64" i="2"/>
  <c r="O64" i="2"/>
  <c r="N64" i="2"/>
  <c r="M64" i="2"/>
  <c r="L64" i="2"/>
  <c r="R64" i="2"/>
  <c r="Y64" i="2"/>
  <c r="X64" i="2"/>
  <c r="AE66" i="2"/>
  <c r="AD66" i="2"/>
  <c r="AC66" i="2"/>
  <c r="AB66" i="2"/>
  <c r="AA66" i="2"/>
  <c r="Z66" i="2"/>
  <c r="W67" i="2"/>
  <c r="V67" i="2"/>
  <c r="U67" i="2"/>
  <c r="T67" i="2"/>
  <c r="S67" i="2"/>
  <c r="Y30" i="2"/>
  <c r="AN30" i="2"/>
  <c r="AK30" i="2"/>
  <c r="W31" i="2"/>
  <c r="V31" i="2"/>
  <c r="T31" i="2"/>
  <c r="S31" i="2"/>
  <c r="U31" i="2"/>
  <c r="Q32" i="2"/>
  <c r="P32" i="2"/>
  <c r="N32" i="2"/>
  <c r="M32" i="2"/>
  <c r="L32" i="2"/>
  <c r="R32" i="2"/>
  <c r="O32" i="2"/>
  <c r="Y32" i="2"/>
  <c r="X32" i="2"/>
  <c r="AL32" i="2"/>
  <c r="AJ32" i="2"/>
  <c r="AK33" i="2"/>
  <c r="E33" i="2"/>
  <c r="R34" i="2"/>
  <c r="Q34" i="2"/>
  <c r="O34" i="2"/>
  <c r="N34" i="2"/>
  <c r="M34" i="2"/>
  <c r="P34" i="2"/>
  <c r="L34" i="2"/>
  <c r="Y34" i="2"/>
  <c r="X34" i="2"/>
  <c r="AL34" i="2"/>
  <c r="E35" i="2"/>
  <c r="AN35" i="2"/>
  <c r="AK35" i="2"/>
  <c r="R38" i="2"/>
  <c r="Q38" i="2"/>
  <c r="P38" i="2"/>
  <c r="O38" i="2"/>
  <c r="N38" i="2"/>
  <c r="M38" i="2"/>
  <c r="L38" i="2"/>
  <c r="AJ38" i="2"/>
  <c r="AL38" i="2"/>
  <c r="AO45" i="2"/>
  <c r="AM45" i="2"/>
  <c r="R50" i="2"/>
  <c r="Q50" i="2"/>
  <c r="N50" i="2"/>
  <c r="P50" i="2"/>
  <c r="O50" i="2"/>
  <c r="M50" i="2"/>
  <c r="L50" i="2"/>
  <c r="X50" i="2"/>
  <c r="Y50" i="2"/>
  <c r="AL50" i="2"/>
  <c r="AJ50" i="2"/>
  <c r="BE51" i="2"/>
  <c r="BD51" i="2"/>
  <c r="BA51" i="2"/>
  <c r="BG51" i="2"/>
  <c r="BF51" i="2"/>
  <c r="BC51" i="2"/>
  <c r="BB51" i="2"/>
  <c r="AZ51" i="2"/>
  <c r="AX51" i="2"/>
  <c r="AY51" i="2"/>
  <c r="AR52" i="2"/>
  <c r="AQ52" i="2"/>
  <c r="AP52" i="2"/>
  <c r="AR54" i="2"/>
  <c r="AQ54" i="2"/>
  <c r="AP54" i="2"/>
  <c r="AR56" i="2"/>
  <c r="AP56" i="2"/>
  <c r="AQ56" i="2"/>
  <c r="S57" i="1"/>
  <c r="AO66" i="2"/>
  <c r="AM66" i="2"/>
  <c r="L71" i="2"/>
  <c r="R71" i="2"/>
  <c r="Q71" i="2"/>
  <c r="P71" i="2"/>
  <c r="O71" i="2"/>
  <c r="N71" i="2"/>
  <c r="M71" i="2"/>
  <c r="X71" i="2"/>
  <c r="Y71" i="2"/>
  <c r="AJ71" i="2"/>
  <c r="AL71" i="2"/>
  <c r="R70" i="2"/>
  <c r="Q70" i="2"/>
  <c r="P70" i="2"/>
  <c r="O70" i="2"/>
  <c r="N70" i="2"/>
  <c r="M70" i="2"/>
  <c r="L70" i="2"/>
  <c r="Y70" i="2"/>
  <c r="X70" i="2"/>
  <c r="AL70" i="2"/>
  <c r="AJ70" i="2"/>
  <c r="BJ71" i="2"/>
  <c r="AX71" i="2"/>
  <c r="BI71" i="2"/>
  <c r="BH71" i="2"/>
  <c r="BG71" i="2"/>
  <c r="BF71" i="2"/>
  <c r="BE71" i="2"/>
  <c r="BD71" i="2"/>
  <c r="BC71" i="2"/>
  <c r="BB71" i="2"/>
  <c r="BA71" i="2"/>
  <c r="AZ71" i="2"/>
  <c r="AY71" i="2"/>
  <c r="E70" i="2"/>
  <c r="AN70" i="2"/>
  <c r="AK70" i="2"/>
  <c r="AR71" i="2"/>
  <c r="AQ71" i="2"/>
  <c r="AP71" i="2"/>
  <c r="AR70" i="2"/>
  <c r="AQ70" i="2"/>
  <c r="AP70" i="2"/>
  <c r="W71" i="2"/>
  <c r="V71" i="2"/>
  <c r="U71" i="2"/>
  <c r="T71" i="2"/>
  <c r="S71" i="2"/>
  <c r="AP69" i="2"/>
  <c r="AR69" i="2"/>
  <c r="AQ69" i="2"/>
  <c r="U70" i="2"/>
  <c r="T70" i="2"/>
  <c r="S70" i="2"/>
  <c r="W70" i="2"/>
  <c r="V70" i="2"/>
  <c r="AT54" i="2" l="1"/>
  <c r="AF54" i="2"/>
  <c r="G54" i="2"/>
  <c r="H54" i="2"/>
  <c r="F54" i="2"/>
  <c r="AI54" i="2"/>
  <c r="AH54" i="2"/>
  <c r="AV54" i="2"/>
  <c r="K54" i="2"/>
  <c r="J54" i="2"/>
  <c r="AU54" i="2"/>
  <c r="I54" i="2"/>
  <c r="AS54" i="2"/>
  <c r="AG54" i="2"/>
  <c r="AS47" i="2"/>
  <c r="AG47" i="2"/>
  <c r="I47" i="2"/>
  <c r="AF47" i="2"/>
  <c r="H47" i="2"/>
  <c r="AH47" i="2"/>
  <c r="AT47" i="2"/>
  <c r="J47" i="2"/>
  <c r="F47" i="2"/>
  <c r="K47" i="2"/>
  <c r="G47" i="2"/>
  <c r="AI47" i="2"/>
  <c r="AF41" i="2"/>
  <c r="H41" i="2"/>
  <c r="K41" i="2"/>
  <c r="J41" i="2"/>
  <c r="AV41" i="2"/>
  <c r="AI41" i="2"/>
  <c r="I41" i="2"/>
  <c r="AU41" i="2"/>
  <c r="AH41" i="2"/>
  <c r="G41" i="2"/>
  <c r="AT41" i="2"/>
  <c r="AG41" i="2"/>
  <c r="F41" i="2"/>
  <c r="AS41" i="2"/>
  <c r="AN36" i="2"/>
  <c r="AK36" i="2"/>
  <c r="E36" i="2"/>
  <c r="E14" i="1"/>
  <c r="BI61" i="2"/>
  <c r="BH61" i="2"/>
  <c r="BF61" i="2"/>
  <c r="BE61" i="2"/>
  <c r="BD61" i="2"/>
  <c r="BC61" i="2"/>
  <c r="AY61" i="2"/>
  <c r="BJ61" i="2"/>
  <c r="BG61" i="2"/>
  <c r="BB61" i="2"/>
  <c r="BA61" i="2"/>
  <c r="AZ61" i="2"/>
  <c r="AX61" i="2"/>
  <c r="Y61" i="2"/>
  <c r="X61" i="2"/>
  <c r="AV45" i="2"/>
  <c r="K45" i="2"/>
  <c r="J45" i="2"/>
  <c r="I45" i="2"/>
  <c r="AH45" i="2"/>
  <c r="F45" i="2"/>
  <c r="AT45" i="2"/>
  <c r="AF45" i="2"/>
  <c r="AU45" i="2"/>
  <c r="AS45" i="2"/>
  <c r="AI45" i="2"/>
  <c r="AG45" i="2"/>
  <c r="H45" i="2"/>
  <c r="G45" i="2"/>
  <c r="AE57" i="2"/>
  <c r="AD57" i="2"/>
  <c r="AC57" i="2"/>
  <c r="AB57" i="2"/>
  <c r="AA57" i="2"/>
  <c r="Z57" i="2"/>
  <c r="Z14" i="1"/>
  <c r="D36" i="2"/>
  <c r="D14" i="1"/>
  <c r="Z65" i="2"/>
  <c r="AE65" i="2"/>
  <c r="AD65" i="2"/>
  <c r="AB65" i="2"/>
  <c r="AA65" i="2"/>
  <c r="AC65" i="2"/>
  <c r="AT58" i="2"/>
  <c r="AH58" i="2"/>
  <c r="J58" i="2"/>
  <c r="AF58" i="2"/>
  <c r="H58" i="2"/>
  <c r="G58" i="2"/>
  <c r="F58" i="2"/>
  <c r="AI58" i="2"/>
  <c r="K58" i="2"/>
  <c r="AU58" i="2"/>
  <c r="I58" i="2"/>
  <c r="AV58" i="2"/>
  <c r="AS58" i="2"/>
  <c r="AG58" i="2"/>
  <c r="AR40" i="2"/>
  <c r="AQ40" i="2"/>
  <c r="AP40" i="2"/>
  <c r="AP18" i="1"/>
  <c r="E15" i="2"/>
  <c r="AN15" i="2"/>
  <c r="AK15" i="2"/>
  <c r="W22" i="2"/>
  <c r="V22" i="2"/>
  <c r="U22" i="2"/>
  <c r="S22" i="2"/>
  <c r="T22" i="2"/>
  <c r="F17" i="2"/>
  <c r="AI17" i="2"/>
  <c r="K17" i="2"/>
  <c r="AT17" i="2"/>
  <c r="AF17" i="2"/>
  <c r="H17" i="2"/>
  <c r="AV17" i="2"/>
  <c r="AU17" i="2"/>
  <c r="AS17" i="2"/>
  <c r="J17" i="2"/>
  <c r="I17" i="2"/>
  <c r="AH17" i="2"/>
  <c r="G17" i="2"/>
  <c r="AG17" i="2"/>
  <c r="R16" i="2"/>
  <c r="AC40" i="2"/>
  <c r="AJ61" i="2"/>
  <c r="AL61" i="2"/>
  <c r="K33" i="2"/>
  <c r="AI33" i="2"/>
  <c r="J33" i="2"/>
  <c r="AU33" i="2"/>
  <c r="AG33" i="2"/>
  <c r="H33" i="2"/>
  <c r="AT33" i="2"/>
  <c r="AF33" i="2"/>
  <c r="G33" i="2"/>
  <c r="AS33" i="2"/>
  <c r="F33" i="2"/>
  <c r="AH33" i="2"/>
  <c r="AV33" i="2"/>
  <c r="I33" i="2"/>
  <c r="AT53" i="2"/>
  <c r="AS53" i="2"/>
  <c r="AV53" i="2"/>
  <c r="G53" i="2"/>
  <c r="AU53" i="2"/>
  <c r="F53" i="2"/>
  <c r="H53" i="2"/>
  <c r="AI53" i="2"/>
  <c r="AH53" i="2"/>
  <c r="AG53" i="2"/>
  <c r="AF53" i="2"/>
  <c r="J53" i="2"/>
  <c r="K53" i="2"/>
  <c r="I53" i="2"/>
  <c r="AI48" i="2"/>
  <c r="K48" i="2"/>
  <c r="AG48" i="2"/>
  <c r="AT48" i="2"/>
  <c r="AF48" i="2"/>
  <c r="AS48" i="2"/>
  <c r="I48" i="2"/>
  <c r="G48" i="2"/>
  <c r="J48" i="2"/>
  <c r="H48" i="2"/>
  <c r="F48" i="2"/>
  <c r="AH48" i="2"/>
  <c r="AH49" i="2"/>
  <c r="F49" i="2"/>
  <c r="AG49" i="2"/>
  <c r="AT49" i="2"/>
  <c r="AF49" i="2"/>
  <c r="AS49" i="2"/>
  <c r="K49" i="2"/>
  <c r="J49" i="2"/>
  <c r="H49" i="2"/>
  <c r="AI49" i="2"/>
  <c r="I49" i="2"/>
  <c r="G49" i="2"/>
  <c r="AS64" i="2"/>
  <c r="AI64" i="2"/>
  <c r="K64" i="2"/>
  <c r="AH64" i="2"/>
  <c r="J64" i="2"/>
  <c r="AG64" i="2"/>
  <c r="I64" i="2"/>
  <c r="AU64" i="2"/>
  <c r="G64" i="2"/>
  <c r="AV64" i="2"/>
  <c r="AT64" i="2"/>
  <c r="AF64" i="2"/>
  <c r="F64" i="2"/>
  <c r="H64" i="2"/>
  <c r="M61" i="2"/>
  <c r="L61" i="2"/>
  <c r="O61" i="2"/>
  <c r="R61" i="2"/>
  <c r="P61" i="2"/>
  <c r="Q61" i="2"/>
  <c r="N61" i="2"/>
  <c r="AI12" i="2"/>
  <c r="K12" i="2"/>
  <c r="AV12" i="2"/>
  <c r="AH12" i="2"/>
  <c r="J12" i="2"/>
  <c r="AT12" i="2"/>
  <c r="AF12" i="2"/>
  <c r="H12" i="2"/>
  <c r="AS12" i="2"/>
  <c r="G12" i="2"/>
  <c r="F12" i="2"/>
  <c r="AU12" i="2"/>
  <c r="I12" i="2"/>
  <c r="AG12" i="2"/>
  <c r="AV8" i="2"/>
  <c r="AS8" i="2"/>
  <c r="AG8" i="2"/>
  <c r="I8" i="2"/>
  <c r="AF8" i="2"/>
  <c r="H8" i="2"/>
  <c r="G8" i="2"/>
  <c r="AI8" i="2"/>
  <c r="AH8" i="2"/>
  <c r="K8" i="2"/>
  <c r="J8" i="2"/>
  <c r="F8" i="2"/>
  <c r="AU8" i="2"/>
  <c r="AT8" i="2"/>
  <c r="AR65" i="2"/>
  <c r="AQ65" i="2"/>
  <c r="AP65" i="2"/>
  <c r="AO44" i="2"/>
  <c r="AM44" i="2"/>
  <c r="AM22" i="1"/>
  <c r="BB29" i="1"/>
  <c r="Q29" i="1"/>
  <c r="E57" i="2"/>
  <c r="AN57" i="2"/>
  <c r="AK57" i="2"/>
  <c r="AV61" i="2"/>
  <c r="AT61" i="2"/>
  <c r="AH61" i="2"/>
  <c r="J61" i="2"/>
  <c r="AS61" i="2"/>
  <c r="AG61" i="2"/>
  <c r="I61" i="2"/>
  <c r="AF61" i="2"/>
  <c r="H61" i="2"/>
  <c r="G61" i="2"/>
  <c r="K61" i="2"/>
  <c r="AU61" i="2"/>
  <c r="AI61" i="2"/>
  <c r="F61" i="2"/>
  <c r="AD40" i="2"/>
  <c r="AI68" i="2"/>
  <c r="K68" i="2"/>
  <c r="AT68" i="2"/>
  <c r="AH68" i="2"/>
  <c r="J68" i="2"/>
  <c r="AS68" i="2"/>
  <c r="AG68" i="2"/>
  <c r="I68" i="2"/>
  <c r="AF68" i="2"/>
  <c r="H68" i="2"/>
  <c r="G68" i="2"/>
  <c r="F68" i="2"/>
  <c r="AX65" i="2"/>
  <c r="BF65" i="2"/>
  <c r="BE65" i="2"/>
  <c r="BD65" i="2"/>
  <c r="BC65" i="2"/>
  <c r="BB65" i="2"/>
  <c r="BA65" i="2"/>
  <c r="AZ65" i="2"/>
  <c r="AY65" i="2"/>
  <c r="K35" i="2"/>
  <c r="AI35" i="2"/>
  <c r="J35" i="2"/>
  <c r="AV35" i="2"/>
  <c r="AH35" i="2"/>
  <c r="I35" i="2"/>
  <c r="AG35" i="2"/>
  <c r="AT35" i="2"/>
  <c r="G35" i="2"/>
  <c r="F35" i="2"/>
  <c r="AU35" i="2"/>
  <c r="AS35" i="2"/>
  <c r="AF35" i="2"/>
  <c r="H35" i="2"/>
  <c r="K59" i="2"/>
  <c r="AV59" i="2"/>
  <c r="AH59" i="2"/>
  <c r="I59" i="2"/>
  <c r="AU59" i="2"/>
  <c r="AG59" i="2"/>
  <c r="H59" i="2"/>
  <c r="AT59" i="2"/>
  <c r="AF59" i="2"/>
  <c r="G59" i="2"/>
  <c r="AS59" i="2"/>
  <c r="F59" i="2"/>
  <c r="AI59" i="2"/>
  <c r="J59" i="2"/>
  <c r="D40" i="2"/>
  <c r="D18" i="1"/>
  <c r="D18" i="2" s="1"/>
  <c r="F69" i="2"/>
  <c r="AI69" i="2"/>
  <c r="K69" i="2"/>
  <c r="AT69" i="2"/>
  <c r="AH69" i="2"/>
  <c r="J69" i="2"/>
  <c r="AS69" i="2"/>
  <c r="AG69" i="2"/>
  <c r="I69" i="2"/>
  <c r="AF69" i="2"/>
  <c r="H69" i="2"/>
  <c r="G69" i="2"/>
  <c r="AS38" i="2"/>
  <c r="F38" i="2"/>
  <c r="K38" i="2"/>
  <c r="AV38" i="2"/>
  <c r="AH38" i="2"/>
  <c r="I38" i="2"/>
  <c r="AU38" i="2"/>
  <c r="AT38" i="2"/>
  <c r="J38" i="2"/>
  <c r="H38" i="2"/>
  <c r="AG38" i="2"/>
  <c r="AF38" i="2"/>
  <c r="G38" i="2"/>
  <c r="AI38" i="2"/>
  <c r="AV63" i="2"/>
  <c r="AF63" i="2"/>
  <c r="G63" i="2"/>
  <c r="AU63" i="2"/>
  <c r="F63" i="2"/>
  <c r="AT63" i="2"/>
  <c r="AS63" i="2"/>
  <c r="K63" i="2"/>
  <c r="AH63" i="2"/>
  <c r="I63" i="2"/>
  <c r="J63" i="2"/>
  <c r="H63" i="2"/>
  <c r="AI63" i="2"/>
  <c r="AG63" i="2"/>
  <c r="G66" i="2"/>
  <c r="F66" i="2"/>
  <c r="AV66" i="2"/>
  <c r="AU66" i="2"/>
  <c r="AI66" i="2"/>
  <c r="K66" i="2"/>
  <c r="AT66" i="2"/>
  <c r="AH66" i="2"/>
  <c r="J66" i="2"/>
  <c r="AS66" i="2"/>
  <c r="AG66" i="2"/>
  <c r="I66" i="2"/>
  <c r="AF66" i="2"/>
  <c r="H66" i="2"/>
  <c r="BB22" i="1"/>
  <c r="AR21" i="2"/>
  <c r="AQ21" i="2"/>
  <c r="AP21" i="2"/>
  <c r="BD13" i="2"/>
  <c r="BC13" i="2"/>
  <c r="BA13" i="2"/>
  <c r="AZ13" i="2"/>
  <c r="AY13" i="2"/>
  <c r="BI13" i="2"/>
  <c r="BF13" i="2"/>
  <c r="BG13" i="2"/>
  <c r="BE13" i="2"/>
  <c r="BB13" i="2"/>
  <c r="AX13" i="2"/>
  <c r="BJ13" i="2"/>
  <c r="BH13" i="2"/>
  <c r="AM8" i="2"/>
  <c r="AO8" i="2"/>
  <c r="AW14" i="2"/>
  <c r="AQ36" i="2"/>
  <c r="AR36" i="2"/>
  <c r="AP36" i="2"/>
  <c r="AP14" i="1"/>
  <c r="E40" i="2"/>
  <c r="AN40" i="2"/>
  <c r="AK40" i="2"/>
  <c r="E18" i="1"/>
  <c r="AR10" i="2"/>
  <c r="AQ10" i="2"/>
  <c r="AP10" i="2"/>
  <c r="AS27" i="2"/>
  <c r="AG27" i="2"/>
  <c r="I27" i="2"/>
  <c r="AF27" i="2"/>
  <c r="H27" i="2"/>
  <c r="G27" i="2"/>
  <c r="AH27" i="2"/>
  <c r="K27" i="2"/>
  <c r="J27" i="2"/>
  <c r="F27" i="2"/>
  <c r="AT27" i="2"/>
  <c r="AI27" i="2"/>
  <c r="AR44" i="2"/>
  <c r="AQ44" i="2"/>
  <c r="AP44" i="2"/>
  <c r="AP22" i="1"/>
  <c r="AB21" i="2"/>
  <c r="AA21" i="2"/>
  <c r="Z21" i="2"/>
  <c r="AD21" i="2"/>
  <c r="AE21" i="2"/>
  <c r="AC21" i="2"/>
  <c r="AV32" i="2"/>
  <c r="AH32" i="2"/>
  <c r="J32" i="2"/>
  <c r="AS32" i="2"/>
  <c r="G32" i="2"/>
  <c r="AU32" i="2"/>
  <c r="AT32" i="2"/>
  <c r="K32" i="2"/>
  <c r="AI32" i="2"/>
  <c r="H32" i="2"/>
  <c r="AG32" i="2"/>
  <c r="F32" i="2"/>
  <c r="AF32" i="2"/>
  <c r="I32" i="2"/>
  <c r="BF23" i="2"/>
  <c r="BC23" i="2"/>
  <c r="BB23" i="2"/>
  <c r="BA23" i="2"/>
  <c r="AZ23" i="2"/>
  <c r="AY23" i="2"/>
  <c r="AX23" i="2"/>
  <c r="BE23" i="2"/>
  <c r="BD23" i="2"/>
  <c r="AI43" i="2"/>
  <c r="K43" i="2"/>
  <c r="J43" i="2"/>
  <c r="I43" i="2"/>
  <c r="AH43" i="2"/>
  <c r="H43" i="2"/>
  <c r="AG43" i="2"/>
  <c r="G43" i="2"/>
  <c r="AF43" i="2"/>
  <c r="F43" i="2"/>
  <c r="AV43" i="2"/>
  <c r="AS43" i="2"/>
  <c r="AU43" i="2"/>
  <c r="AT43" i="2"/>
  <c r="AI13" i="2"/>
  <c r="J13" i="2"/>
  <c r="AT13" i="2"/>
  <c r="AF13" i="2"/>
  <c r="G13" i="2"/>
  <c r="AV13" i="2"/>
  <c r="AU13" i="2"/>
  <c r="AS13" i="2"/>
  <c r="K13" i="2"/>
  <c r="I13" i="2"/>
  <c r="AH13" i="2"/>
  <c r="H13" i="2"/>
  <c r="AG13" i="2"/>
  <c r="F13" i="2"/>
  <c r="BB36" i="2"/>
  <c r="AI31" i="2"/>
  <c r="K31" i="2"/>
  <c r="AV31" i="2"/>
  <c r="AH31" i="2"/>
  <c r="J31" i="2"/>
  <c r="AT31" i="2"/>
  <c r="AF31" i="2"/>
  <c r="H31" i="2"/>
  <c r="AS31" i="2"/>
  <c r="G31" i="2"/>
  <c r="F31" i="2"/>
  <c r="AU31" i="2"/>
  <c r="I31" i="2"/>
  <c r="AG31" i="2"/>
  <c r="X18" i="1"/>
  <c r="AU56" i="2"/>
  <c r="AG56" i="2"/>
  <c r="H56" i="2"/>
  <c r="AF56" i="2"/>
  <c r="J56" i="2"/>
  <c r="I56" i="2"/>
  <c r="F56" i="2"/>
  <c r="AV56" i="2"/>
  <c r="AS56" i="2"/>
  <c r="K56" i="2"/>
  <c r="G56" i="2"/>
  <c r="AT56" i="2"/>
  <c r="AI56" i="2"/>
  <c r="AH56" i="2"/>
  <c r="AS70" i="2"/>
  <c r="AG70" i="2"/>
  <c r="I70" i="2"/>
  <c r="AF70" i="2"/>
  <c r="H70" i="2"/>
  <c r="G70" i="2"/>
  <c r="F70" i="2"/>
  <c r="AI70" i="2"/>
  <c r="K70" i="2"/>
  <c r="AT70" i="2"/>
  <c r="AH70" i="2"/>
  <c r="J70" i="2"/>
  <c r="V40" i="2"/>
  <c r="AN44" i="2"/>
  <c r="AK44" i="2"/>
  <c r="E44" i="2"/>
  <c r="E22" i="1"/>
  <c r="M44" i="2"/>
  <c r="L44" i="2"/>
  <c r="Q44" i="2"/>
  <c r="O44" i="2"/>
  <c r="P44" i="2"/>
  <c r="N44" i="2"/>
  <c r="R44" i="2"/>
  <c r="L22" i="1"/>
  <c r="AV10" i="2"/>
  <c r="AH10" i="2"/>
  <c r="J10" i="2"/>
  <c r="AS10" i="2"/>
  <c r="G10" i="2"/>
  <c r="F10" i="2"/>
  <c r="AG10" i="2"/>
  <c r="AF10" i="2"/>
  <c r="K10" i="2"/>
  <c r="I10" i="2"/>
  <c r="H10" i="2"/>
  <c r="AU10" i="2"/>
  <c r="AT10" i="2"/>
  <c r="AI10" i="2"/>
  <c r="AL36" i="2"/>
  <c r="AJ36" i="2"/>
  <c r="AJ14" i="1"/>
  <c r="K16" i="2"/>
  <c r="AI16" i="2"/>
  <c r="J16" i="2"/>
  <c r="AU16" i="2"/>
  <c r="AG16" i="2"/>
  <c r="H16" i="2"/>
  <c r="AT16" i="2"/>
  <c r="AF16" i="2"/>
  <c r="G16" i="2"/>
  <c r="AS16" i="2"/>
  <c r="F16" i="2"/>
  <c r="AV16" i="2"/>
  <c r="I16" i="2"/>
  <c r="AH16" i="2"/>
  <c r="F18" i="1"/>
  <c r="F29" i="1" s="1"/>
  <c r="BF36" i="2"/>
  <c r="AS51" i="2"/>
  <c r="AG51" i="2"/>
  <c r="I51" i="2"/>
  <c r="AF51" i="2"/>
  <c r="H51" i="2"/>
  <c r="AV51" i="2"/>
  <c r="AU51" i="2"/>
  <c r="AT51" i="2"/>
  <c r="K51" i="2"/>
  <c r="J51" i="2"/>
  <c r="G51" i="2"/>
  <c r="F51" i="2"/>
  <c r="AI51" i="2"/>
  <c r="AH51" i="2"/>
  <c r="BD25" i="2"/>
  <c r="BA25" i="2"/>
  <c r="AZ25" i="2"/>
  <c r="AY25" i="2"/>
  <c r="BF25" i="2"/>
  <c r="BJ25" i="2"/>
  <c r="BI25" i="2"/>
  <c r="BH25" i="2"/>
  <c r="BG25" i="2"/>
  <c r="BC25" i="2"/>
  <c r="BB25" i="2"/>
  <c r="BE25" i="2"/>
  <c r="AX25" i="2"/>
  <c r="L18" i="1"/>
  <c r="Z22" i="1"/>
  <c r="AO57" i="2"/>
  <c r="AM57" i="2"/>
  <c r="AK65" i="2"/>
  <c r="AN65" i="2"/>
  <c r="E65" i="2"/>
  <c r="F50" i="2"/>
  <c r="I50" i="2"/>
  <c r="H50" i="2"/>
  <c r="G50" i="2"/>
  <c r="AI50" i="2"/>
  <c r="AH50" i="2"/>
  <c r="AG50" i="2"/>
  <c r="AF50" i="2"/>
  <c r="AT50" i="2"/>
  <c r="K50" i="2"/>
  <c r="AS50" i="2"/>
  <c r="J50" i="2"/>
  <c r="BB9" i="2"/>
  <c r="AY9" i="2"/>
  <c r="AX9" i="2"/>
  <c r="BD9" i="2"/>
  <c r="BG9" i="2"/>
  <c r="BF9" i="2"/>
  <c r="BE9" i="2"/>
  <c r="BC9" i="2"/>
  <c r="BA9" i="2"/>
  <c r="AZ9" i="2"/>
  <c r="AI28" i="2"/>
  <c r="K28" i="2"/>
  <c r="AT28" i="2"/>
  <c r="AH28" i="2"/>
  <c r="J28" i="2"/>
  <c r="AS28" i="2"/>
  <c r="AF28" i="2"/>
  <c r="H28" i="2"/>
  <c r="G28" i="2"/>
  <c r="AG28" i="2"/>
  <c r="I28" i="2"/>
  <c r="F28" i="2"/>
  <c r="BG47" i="2"/>
  <c r="BF47" i="2"/>
  <c r="AX47" i="2"/>
  <c r="BJ47" i="2"/>
  <c r="BI47" i="2"/>
  <c r="BH47" i="2"/>
  <c r="BE47" i="2"/>
  <c r="BD47" i="2"/>
  <c r="BB47" i="2"/>
  <c r="AZ47" i="2"/>
  <c r="BC47" i="2"/>
  <c r="BA47" i="2"/>
  <c r="AY47" i="2"/>
  <c r="AW40" i="2"/>
  <c r="AW18" i="1"/>
  <c r="AW18" i="2" s="1"/>
  <c r="U57" i="2"/>
  <c r="S57" i="2"/>
  <c r="W57" i="2"/>
  <c r="V57" i="2"/>
  <c r="T57" i="2"/>
  <c r="S14" i="1"/>
  <c r="V61" i="2"/>
  <c r="U61" i="2"/>
  <c r="T61" i="2"/>
  <c r="S61" i="2"/>
  <c r="W61" i="2"/>
  <c r="S18" i="1"/>
  <c r="AQ57" i="2"/>
  <c r="AP57" i="2"/>
  <c r="AR57" i="2"/>
  <c r="AM61" i="2"/>
  <c r="AO61" i="2"/>
  <c r="AI71" i="2"/>
  <c r="K71" i="2"/>
  <c r="AT71" i="2"/>
  <c r="AH71" i="2"/>
  <c r="J71" i="2"/>
  <c r="AS71" i="2"/>
  <c r="AG71" i="2"/>
  <c r="I71" i="2"/>
  <c r="AF71" i="2"/>
  <c r="H71" i="2"/>
  <c r="G71" i="2"/>
  <c r="F71" i="2"/>
  <c r="AT34" i="2"/>
  <c r="F34" i="2"/>
  <c r="AS34" i="2"/>
  <c r="AI34" i="2"/>
  <c r="K34" i="2"/>
  <c r="AH34" i="2"/>
  <c r="J34" i="2"/>
  <c r="AV34" i="2"/>
  <c r="AF34" i="2"/>
  <c r="H34" i="2"/>
  <c r="I34" i="2"/>
  <c r="AU34" i="2"/>
  <c r="G34" i="2"/>
  <c r="AG34" i="2"/>
  <c r="AS60" i="2"/>
  <c r="G60" i="2"/>
  <c r="F60" i="2"/>
  <c r="AU60" i="2"/>
  <c r="AG60" i="2"/>
  <c r="I60" i="2"/>
  <c r="AV60" i="2"/>
  <c r="K60" i="2"/>
  <c r="AI60" i="2"/>
  <c r="H60" i="2"/>
  <c r="J60" i="2"/>
  <c r="AT60" i="2"/>
  <c r="AH60" i="2"/>
  <c r="AF60" i="2"/>
  <c r="V29" i="1"/>
  <c r="AI39" i="2"/>
  <c r="K39" i="2"/>
  <c r="AV39" i="2"/>
  <c r="AH39" i="2"/>
  <c r="J39" i="2"/>
  <c r="AU39" i="2"/>
  <c r="AG39" i="2"/>
  <c r="I39" i="2"/>
  <c r="F39" i="2"/>
  <c r="AT39" i="2"/>
  <c r="AS39" i="2"/>
  <c r="G39" i="2"/>
  <c r="AF39" i="2"/>
  <c r="H39" i="2"/>
  <c r="AW44" i="2"/>
  <c r="AW22" i="1"/>
  <c r="AW22" i="2" s="1"/>
  <c r="K11" i="2"/>
  <c r="AV11" i="2"/>
  <c r="AH11" i="2"/>
  <c r="AS11" i="2"/>
  <c r="F11" i="2"/>
  <c r="AU11" i="2"/>
  <c r="AT11" i="2"/>
  <c r="J11" i="2"/>
  <c r="AI11" i="2"/>
  <c r="I11" i="2"/>
  <c r="AG11" i="2"/>
  <c r="H11" i="2"/>
  <c r="AF11" i="2"/>
  <c r="G11" i="2"/>
  <c r="AM36" i="2"/>
  <c r="AO36" i="2"/>
  <c r="AM14" i="1"/>
  <c r="AE61" i="2"/>
  <c r="AA61" i="2"/>
  <c r="AD61" i="2"/>
  <c r="AC61" i="2"/>
  <c r="AB61" i="2"/>
  <c r="Z61" i="2"/>
  <c r="AI42" i="2"/>
  <c r="H42" i="2"/>
  <c r="AH42" i="2"/>
  <c r="G42" i="2"/>
  <c r="AG42" i="2"/>
  <c r="F42" i="2"/>
  <c r="AF42" i="2"/>
  <c r="AV42" i="2"/>
  <c r="AU42" i="2"/>
  <c r="J42" i="2"/>
  <c r="K42" i="2"/>
  <c r="AT42" i="2"/>
  <c r="AS42" i="2"/>
  <c r="I42" i="2"/>
  <c r="Y36" i="2"/>
  <c r="X36" i="2"/>
  <c r="X14" i="1"/>
  <c r="F46" i="2"/>
  <c r="AG46" i="2"/>
  <c r="AT46" i="2"/>
  <c r="AF46" i="2"/>
  <c r="AS46" i="2"/>
  <c r="I46" i="2"/>
  <c r="AI46" i="2"/>
  <c r="G46" i="2"/>
  <c r="AH46" i="2"/>
  <c r="K46" i="2"/>
  <c r="J46" i="2"/>
  <c r="H46" i="2"/>
  <c r="BD41" i="2"/>
  <c r="AX41" i="2"/>
  <c r="BF41" i="2"/>
  <c r="BB41" i="2"/>
  <c r="AZ41" i="2"/>
  <c r="BA41" i="2"/>
  <c r="AY41" i="2"/>
  <c r="BE41" i="2"/>
  <c r="BC41" i="2"/>
  <c r="AI9" i="2"/>
  <c r="K9" i="2"/>
  <c r="F9" i="2"/>
  <c r="AU9" i="2"/>
  <c r="AT9" i="2"/>
  <c r="AS9" i="2"/>
  <c r="AH9" i="2"/>
  <c r="AG9" i="2"/>
  <c r="AF9" i="2"/>
  <c r="J9" i="2"/>
  <c r="I9" i="2"/>
  <c r="H9" i="2"/>
  <c r="AV9" i="2"/>
  <c r="G9" i="2"/>
  <c r="N16" i="2"/>
  <c r="AR61" i="2"/>
  <c r="AQ61" i="2"/>
  <c r="AP61" i="2"/>
  <c r="AT23" i="2"/>
  <c r="AH23" i="2"/>
  <c r="J23" i="2"/>
  <c r="G23" i="2"/>
  <c r="F23" i="2"/>
  <c r="AV23" i="2"/>
  <c r="AG23" i="2"/>
  <c r="AF23" i="2"/>
  <c r="K23" i="2"/>
  <c r="I23" i="2"/>
  <c r="H23" i="2"/>
  <c r="AU23" i="2"/>
  <c r="AS23" i="2"/>
  <c r="AI23" i="2"/>
  <c r="AS26" i="2"/>
  <c r="AG26" i="2"/>
  <c r="I26" i="2"/>
  <c r="F26" i="2"/>
  <c r="AI26" i="2"/>
  <c r="K26" i="2"/>
  <c r="H26" i="2"/>
  <c r="G26" i="2"/>
  <c r="AT26" i="2"/>
  <c r="AF26" i="2"/>
  <c r="AH26" i="2"/>
  <c r="J26" i="2"/>
  <c r="U26" i="2"/>
  <c r="W26" i="2"/>
  <c r="V26" i="2"/>
  <c r="T26" i="2"/>
  <c r="S26" i="2"/>
  <c r="BD17" i="2"/>
  <c r="BC17" i="2"/>
  <c r="BA17" i="2"/>
  <c r="AZ17" i="2"/>
  <c r="AY17" i="2"/>
  <c r="BF17" i="2"/>
  <c r="BG17" i="2"/>
  <c r="BE17" i="2"/>
  <c r="BB17" i="2"/>
  <c r="AX17" i="2"/>
  <c r="O16" i="2"/>
  <c r="AT37" i="2"/>
  <c r="AH37" i="2"/>
  <c r="J37" i="2"/>
  <c r="AF37" i="2"/>
  <c r="H37" i="2"/>
  <c r="AV37" i="2"/>
  <c r="AU37" i="2"/>
  <c r="AS37" i="2"/>
  <c r="K37" i="2"/>
  <c r="I37" i="2"/>
  <c r="AG37" i="2"/>
  <c r="F37" i="2"/>
  <c r="AI37" i="2"/>
  <c r="G37" i="2"/>
  <c r="AI24" i="2"/>
  <c r="K24" i="2"/>
  <c r="AT24" i="2"/>
  <c r="AH24" i="2"/>
  <c r="J24" i="2"/>
  <c r="AG24" i="2"/>
  <c r="AF24" i="2"/>
  <c r="I24" i="2"/>
  <c r="G24" i="2"/>
  <c r="AS24" i="2"/>
  <c r="F24" i="2"/>
  <c r="H24" i="2"/>
  <c r="Z18" i="1"/>
  <c r="AJ18" i="1"/>
  <c r="AI21" i="2"/>
  <c r="K21" i="2"/>
  <c r="AG21" i="2"/>
  <c r="I21" i="2"/>
  <c r="AV21" i="2"/>
  <c r="AF21" i="2"/>
  <c r="H21" i="2"/>
  <c r="AT21" i="2"/>
  <c r="F21" i="2"/>
  <c r="AH21" i="2"/>
  <c r="J21" i="2"/>
  <c r="G21" i="2"/>
  <c r="AU21" i="2"/>
  <c r="AS21" i="2"/>
  <c r="AI67" i="2"/>
  <c r="K67" i="2"/>
  <c r="AT67" i="2"/>
  <c r="AH67" i="2"/>
  <c r="J67" i="2"/>
  <c r="AS67" i="2"/>
  <c r="AG67" i="2"/>
  <c r="I67" i="2"/>
  <c r="AF67" i="2"/>
  <c r="H67" i="2"/>
  <c r="G67" i="2"/>
  <c r="F67" i="2"/>
  <c r="AO40" i="2"/>
  <c r="AM40" i="2"/>
  <c r="AM18" i="1"/>
  <c r="AV19" i="2"/>
  <c r="AU19" i="2"/>
  <c r="AI19" i="2"/>
  <c r="K19" i="2"/>
  <c r="AT19" i="2"/>
  <c r="AH19" i="2"/>
  <c r="J19" i="2"/>
  <c r="AS19" i="2"/>
  <c r="AG19" i="2"/>
  <c r="I19" i="2"/>
  <c r="AF19" i="2"/>
  <c r="H19" i="2"/>
  <c r="F19" i="2"/>
  <c r="G19" i="2"/>
  <c r="AU20" i="2"/>
  <c r="F20" i="2"/>
  <c r="AT20" i="2"/>
  <c r="AS20" i="2"/>
  <c r="K20" i="2"/>
  <c r="AI20" i="2"/>
  <c r="J20" i="2"/>
  <c r="AG20" i="2"/>
  <c r="H20" i="2"/>
  <c r="AH20" i="2"/>
  <c r="AF20" i="2"/>
  <c r="I20" i="2"/>
  <c r="G20" i="2"/>
  <c r="AV20" i="2"/>
  <c r="F25" i="2"/>
  <c r="AF25" i="2"/>
  <c r="H25" i="2"/>
  <c r="AS25" i="2"/>
  <c r="AI25" i="2"/>
  <c r="AG25" i="2"/>
  <c r="K25" i="2"/>
  <c r="J25" i="2"/>
  <c r="G25" i="2"/>
  <c r="AH25" i="2"/>
  <c r="I25" i="2"/>
  <c r="AT25" i="2"/>
  <c r="Q16" i="2"/>
  <c r="AD26" i="2"/>
  <c r="AC26" i="2"/>
  <c r="AB26" i="2"/>
  <c r="AA26" i="2"/>
  <c r="Z26" i="2"/>
  <c r="AE26" i="2"/>
  <c r="P16" i="2"/>
  <c r="AV62" i="2"/>
  <c r="AU62" i="2"/>
  <c r="AI62" i="2"/>
  <c r="K62" i="2"/>
  <c r="AT62" i="2"/>
  <c r="AH62" i="2"/>
  <c r="J62" i="2"/>
  <c r="AS62" i="2"/>
  <c r="AG62" i="2"/>
  <c r="I62" i="2"/>
  <c r="AF62" i="2"/>
  <c r="H62" i="2"/>
  <c r="G62" i="2"/>
  <c r="F62" i="2"/>
  <c r="AI55" i="2"/>
  <c r="AU55" i="2"/>
  <c r="AG55" i="2"/>
  <c r="I55" i="2"/>
  <c r="AT55" i="2"/>
  <c r="AF55" i="2"/>
  <c r="H55" i="2"/>
  <c r="AS55" i="2"/>
  <c r="G55" i="2"/>
  <c r="K55" i="2"/>
  <c r="J55" i="2"/>
  <c r="F55" i="2"/>
  <c r="AV55" i="2"/>
  <c r="AH55" i="2"/>
  <c r="AU52" i="2"/>
  <c r="AG52" i="2"/>
  <c r="I52" i="2"/>
  <c r="AT52" i="2"/>
  <c r="AF52" i="2"/>
  <c r="G52" i="2"/>
  <c r="F52" i="2"/>
  <c r="AI52" i="2"/>
  <c r="AH52" i="2"/>
  <c r="AV52" i="2"/>
  <c r="J52" i="2"/>
  <c r="AS52" i="2"/>
  <c r="K52" i="2"/>
  <c r="H52" i="2"/>
  <c r="O36" i="2"/>
  <c r="N36" i="2"/>
  <c r="M36" i="2"/>
  <c r="R36" i="2"/>
  <c r="Q36" i="2"/>
  <c r="P36" i="2"/>
  <c r="L36" i="2"/>
  <c r="L14" i="1"/>
  <c r="AB36" i="2"/>
  <c r="Q40" i="2"/>
  <c r="AK22" i="2" l="1"/>
  <c r="AN22" i="2"/>
  <c r="E22" i="2"/>
  <c r="AJ18" i="2"/>
  <c r="AL18" i="2"/>
  <c r="AO14" i="2"/>
  <c r="AM14" i="2"/>
  <c r="AM29" i="1"/>
  <c r="AF44" i="2"/>
  <c r="H44" i="2"/>
  <c r="G44" i="2"/>
  <c r="K44" i="2"/>
  <c r="J44" i="2"/>
  <c r="I44" i="2"/>
  <c r="F44" i="2"/>
  <c r="AU44" i="2"/>
  <c r="AG44" i="2"/>
  <c r="AS44" i="2"/>
  <c r="AV44" i="2"/>
  <c r="AT44" i="2"/>
  <c r="AI44" i="2"/>
  <c r="AH44" i="2"/>
  <c r="AO22" i="2"/>
  <c r="AM22" i="2"/>
  <c r="AT15" i="2"/>
  <c r="AH15" i="2"/>
  <c r="J15" i="2"/>
  <c r="AS15" i="2"/>
  <c r="AG15" i="2"/>
  <c r="I15" i="2"/>
  <c r="G15" i="2"/>
  <c r="F15" i="2"/>
  <c r="AV15" i="2"/>
  <c r="AU15" i="2"/>
  <c r="K15" i="2"/>
  <c r="H15" i="2"/>
  <c r="AI15" i="2"/>
  <c r="AF15" i="2"/>
  <c r="BE14" i="2"/>
  <c r="BD14" i="2"/>
  <c r="BB14" i="2"/>
  <c r="BA14" i="2"/>
  <c r="AZ14" i="2"/>
  <c r="BJ14" i="2"/>
  <c r="AX14" i="2"/>
  <c r="BG14" i="2"/>
  <c r="BF14" i="2"/>
  <c r="BC14" i="2"/>
  <c r="AY14" i="2"/>
  <c r="BI14" i="2"/>
  <c r="BH14" i="2"/>
  <c r="Y14" i="2"/>
  <c r="X14" i="2"/>
  <c r="X29" i="1"/>
  <c r="U14" i="2"/>
  <c r="T14" i="2"/>
  <c r="W14" i="2"/>
  <c r="V14" i="2"/>
  <c r="S14" i="2"/>
  <c r="S29" i="1"/>
  <c r="Z22" i="2"/>
  <c r="AE22" i="2"/>
  <c r="AB22" i="2"/>
  <c r="AA22" i="2"/>
  <c r="AD22" i="2"/>
  <c r="AC22" i="2"/>
  <c r="AR18" i="2"/>
  <c r="AQ18" i="2"/>
  <c r="AP18" i="2"/>
  <c r="D14" i="2"/>
  <c r="D29" i="1"/>
  <c r="D29" i="2" s="1"/>
  <c r="L18" i="2"/>
  <c r="Q18" i="2"/>
  <c r="P18" i="2"/>
  <c r="N18" i="2"/>
  <c r="R18" i="2"/>
  <c r="O18" i="2"/>
  <c r="M18" i="2"/>
  <c r="E18" i="2"/>
  <c r="AN18" i="2"/>
  <c r="AK18" i="2"/>
  <c r="N22" i="2"/>
  <c r="M22" i="2"/>
  <c r="L22" i="2"/>
  <c r="R22" i="2"/>
  <c r="P22" i="2"/>
  <c r="Q22" i="2"/>
  <c r="O22" i="2"/>
  <c r="AD14" i="2"/>
  <c r="AC14" i="2"/>
  <c r="AB14" i="2"/>
  <c r="Z14" i="2"/>
  <c r="AA14" i="2"/>
  <c r="AE14" i="2"/>
  <c r="Z29" i="1"/>
  <c r="E14" i="2"/>
  <c r="AN14" i="2"/>
  <c r="AK14" i="2"/>
  <c r="E29" i="1"/>
  <c r="AV36" i="2"/>
  <c r="AS36" i="2"/>
  <c r="AG36" i="2"/>
  <c r="I36" i="2"/>
  <c r="G36" i="2"/>
  <c r="AU36" i="2"/>
  <c r="AT36" i="2"/>
  <c r="AH36" i="2"/>
  <c r="K36" i="2"/>
  <c r="AF36" i="2"/>
  <c r="J36" i="2"/>
  <c r="F36" i="2"/>
  <c r="H36" i="2"/>
  <c r="AI36" i="2"/>
  <c r="AE18" i="2"/>
  <c r="AC18" i="2"/>
  <c r="AB18" i="2"/>
  <c r="Z18" i="2"/>
  <c r="AD18" i="2"/>
  <c r="AA18" i="2"/>
  <c r="R14" i="2"/>
  <c r="Q14" i="2"/>
  <c r="P14" i="2"/>
  <c r="N14" i="2"/>
  <c r="L29" i="1"/>
  <c r="O14" i="2"/>
  <c r="M14" i="2"/>
  <c r="L14" i="2"/>
  <c r="BA22" i="2"/>
  <c r="AX22" i="2"/>
  <c r="BC22" i="2"/>
  <c r="BF22" i="2"/>
  <c r="BD22" i="2"/>
  <c r="BB22" i="2"/>
  <c r="AY22" i="2"/>
  <c r="BE22" i="2"/>
  <c r="AZ22" i="2"/>
  <c r="AF40" i="2"/>
  <c r="H40" i="2"/>
  <c r="G40" i="2"/>
  <c r="F40" i="2"/>
  <c r="AV40" i="2"/>
  <c r="AT40" i="2"/>
  <c r="AH40" i="2"/>
  <c r="J40" i="2"/>
  <c r="AI40" i="2"/>
  <c r="AG40" i="2"/>
  <c r="AU40" i="2"/>
  <c r="K40" i="2"/>
  <c r="I40" i="2"/>
  <c r="AS40" i="2"/>
  <c r="BD44" i="2"/>
  <c r="BC44" i="2"/>
  <c r="BE44" i="2"/>
  <c r="BB44" i="2"/>
  <c r="BA44" i="2"/>
  <c r="AZ44" i="2"/>
  <c r="AY44" i="2"/>
  <c r="AX44" i="2"/>
  <c r="BF44" i="2"/>
  <c r="X18" i="2"/>
  <c r="Y18" i="2"/>
  <c r="AR14" i="2"/>
  <c r="AP14" i="2"/>
  <c r="AQ14" i="2"/>
  <c r="AP29" i="1"/>
  <c r="AO18" i="2"/>
  <c r="AM18" i="2"/>
  <c r="W18" i="2"/>
  <c r="V18" i="2"/>
  <c r="U18" i="2"/>
  <c r="T18" i="2"/>
  <c r="S18" i="2"/>
  <c r="BH18" i="2"/>
  <c r="BG18" i="2"/>
  <c r="BF18" i="2"/>
  <c r="BE18" i="2"/>
  <c r="BD18" i="2"/>
  <c r="BC18" i="2"/>
  <c r="BA18" i="2"/>
  <c r="AZ18" i="2"/>
  <c r="BJ18" i="2"/>
  <c r="AX18" i="2"/>
  <c r="BB18" i="2"/>
  <c r="AY18" i="2"/>
  <c r="BI18" i="2"/>
  <c r="AQ22" i="2"/>
  <c r="AR22" i="2"/>
  <c r="AP22" i="2"/>
  <c r="BC40" i="2"/>
  <c r="BE40" i="2"/>
  <c r="BD40" i="2"/>
  <c r="BB40" i="2"/>
  <c r="BA40" i="2"/>
  <c r="AZ40" i="2"/>
  <c r="AY40" i="2"/>
  <c r="BI40" i="2"/>
  <c r="BG40" i="2"/>
  <c r="BJ40" i="2"/>
  <c r="BH40" i="2"/>
  <c r="BF40" i="2"/>
  <c r="AX40" i="2"/>
  <c r="AV65" i="2"/>
  <c r="AU65" i="2"/>
  <c r="AI65" i="2"/>
  <c r="K65" i="2"/>
  <c r="AT65" i="2"/>
  <c r="AH65" i="2"/>
  <c r="J65" i="2"/>
  <c r="AS65" i="2"/>
  <c r="AG65" i="2"/>
  <c r="I65" i="2"/>
  <c r="AF65" i="2"/>
  <c r="H65" i="2"/>
  <c r="G65" i="2"/>
  <c r="F65" i="2"/>
  <c r="AS57" i="2"/>
  <c r="AG57" i="2"/>
  <c r="I57" i="2"/>
  <c r="G57" i="2"/>
  <c r="F57" i="2"/>
  <c r="AV57" i="2"/>
  <c r="AU57" i="2"/>
  <c r="AT57" i="2"/>
  <c r="AH57" i="2"/>
  <c r="J57" i="2"/>
  <c r="H57" i="2"/>
  <c r="AI57" i="2"/>
  <c r="AF57" i="2"/>
  <c r="K57" i="2"/>
  <c r="AL14" i="2"/>
  <c r="AJ29" i="1"/>
  <c r="AJ14" i="2"/>
  <c r="AW29" i="1"/>
  <c r="AW29" i="2" s="1"/>
  <c r="AD29" i="2" l="1"/>
  <c r="AC29" i="2"/>
  <c r="AA29" i="2"/>
  <c r="Z29" i="2"/>
  <c r="AE29" i="2"/>
  <c r="AB29" i="2"/>
  <c r="AP29" i="2"/>
  <c r="AR29" i="2"/>
  <c r="AQ29" i="2"/>
  <c r="AO29" i="2"/>
  <c r="AM29" i="2"/>
  <c r="AS14" i="2"/>
  <c r="AG14" i="2"/>
  <c r="I14" i="2"/>
  <c r="AF14" i="2"/>
  <c r="H14" i="2"/>
  <c r="F14" i="2"/>
  <c r="AU14" i="2"/>
  <c r="AI14" i="2"/>
  <c r="K14" i="2"/>
  <c r="AV14" i="2"/>
  <c r="AT14" i="2"/>
  <c r="J14" i="2"/>
  <c r="G14" i="2"/>
  <c r="AH14" i="2"/>
  <c r="AV18" i="2"/>
  <c r="AU18" i="2"/>
  <c r="AI18" i="2"/>
  <c r="K18" i="2"/>
  <c r="AT18" i="2"/>
  <c r="AH18" i="2"/>
  <c r="J18" i="2"/>
  <c r="AS18" i="2"/>
  <c r="AG18" i="2"/>
  <c r="I18" i="2"/>
  <c r="AF18" i="2"/>
  <c r="H18" i="2"/>
  <c r="G18" i="2"/>
  <c r="F18" i="2"/>
  <c r="W29" i="2"/>
  <c r="T29" i="2"/>
  <c r="U29" i="2"/>
  <c r="S29" i="2"/>
  <c r="V29" i="2"/>
  <c r="Y29" i="2"/>
  <c r="X29" i="2"/>
  <c r="BB29" i="2"/>
  <c r="BA29" i="2"/>
  <c r="AY29" i="2"/>
  <c r="BJ29" i="2"/>
  <c r="AX29" i="2"/>
  <c r="BI29" i="2"/>
  <c r="BG29" i="2"/>
  <c r="BD29" i="2"/>
  <c r="BH29" i="2"/>
  <c r="BF29" i="2"/>
  <c r="BC29" i="2"/>
  <c r="BE29" i="2"/>
  <c r="AZ29" i="2"/>
  <c r="AL29" i="2"/>
  <c r="AJ29" i="2"/>
  <c r="E29" i="2"/>
  <c r="AK29" i="2"/>
  <c r="AN29" i="2"/>
  <c r="AV22" i="2"/>
  <c r="AT22" i="2"/>
  <c r="AS22" i="2"/>
  <c r="K22" i="2"/>
  <c r="J22" i="2"/>
  <c r="I22" i="2"/>
  <c r="H22" i="2"/>
  <c r="AH22" i="2"/>
  <c r="F22" i="2"/>
  <c r="AG22" i="2"/>
  <c r="AI22" i="2"/>
  <c r="AF22" i="2"/>
  <c r="G22" i="2"/>
  <c r="AU22" i="2"/>
  <c r="R29" i="2"/>
  <c r="Q29" i="2"/>
  <c r="O29" i="2"/>
  <c r="N29" i="2"/>
  <c r="M29" i="2"/>
  <c r="P29" i="2"/>
  <c r="L29" i="2"/>
  <c r="F29" i="2" l="1"/>
  <c r="AU29" i="2"/>
  <c r="AI29" i="2"/>
  <c r="K29" i="2"/>
  <c r="AF29" i="2"/>
  <c r="H29" i="2"/>
  <c r="AV29" i="2"/>
  <c r="AT29" i="2"/>
  <c r="AS29" i="2"/>
  <c r="J29" i="2"/>
  <c r="I29" i="2"/>
  <c r="AG29" i="2"/>
  <c r="AH29" i="2"/>
  <c r="G29" i="2"/>
</calcChain>
</file>

<file path=xl/sharedStrings.xml><?xml version="1.0" encoding="utf-8"?>
<sst xmlns="http://schemas.openxmlformats.org/spreadsheetml/2006/main" count="799" uniqueCount="102">
  <si>
    <t>令和６年度　東京都の学校保健統計書</t>
  </si>
  <si>
    <t>（1）学年別疾病異常被患者数、被患率</t>
    <rPh sb="3" eb="6">
      <t>ガクネンベツ</t>
    </rPh>
    <rPh sb="6" eb="8">
      <t>シッペイ</t>
    </rPh>
    <rPh sb="8" eb="10">
      <t>イジョウ</t>
    </rPh>
    <rPh sb="10" eb="11">
      <t>ヒ</t>
    </rPh>
    <rPh sb="11" eb="14">
      <t>カンジャスウ</t>
    </rPh>
    <rPh sb="15" eb="16">
      <t>ヒ</t>
    </rPh>
    <rPh sb="16" eb="17">
      <t>ワズラ</t>
    </rPh>
    <rPh sb="17" eb="18">
      <t>リツ</t>
    </rPh>
    <phoneticPr fontId="6"/>
  </si>
  <si>
    <t>（1）－1　学年別疾病異常</t>
    <rPh sb="6" eb="8">
      <t>ガクネン</t>
    </rPh>
    <phoneticPr fontId="6"/>
  </si>
  <si>
    <t>被患者数</t>
    <phoneticPr fontId="6"/>
  </si>
  <si>
    <t>在籍者数</t>
  </si>
  <si>
    <t>受診者数</t>
  </si>
  <si>
    <t>栄養状態</t>
  </si>
  <si>
    <t>脊柱胸郭四肢</t>
    <rPh sb="0" eb="2">
      <t>セキチュウ</t>
    </rPh>
    <rPh sb="2" eb="4">
      <t>キョウカク</t>
    </rPh>
    <rPh sb="4" eb="6">
      <t>シシ</t>
    </rPh>
    <phoneticPr fontId="6"/>
  </si>
  <si>
    <t>視力</t>
    <rPh sb="0" eb="2">
      <t>シリョク</t>
    </rPh>
    <phoneticPr fontId="6"/>
  </si>
  <si>
    <t>眼科検診</t>
    <rPh sb="0" eb="2">
      <t>ガンカ</t>
    </rPh>
    <rPh sb="2" eb="4">
      <t>ケンシン</t>
    </rPh>
    <phoneticPr fontId="6"/>
  </si>
  <si>
    <t>聴力検査</t>
    <rPh sb="0" eb="2">
      <t>チョウリョク</t>
    </rPh>
    <rPh sb="2" eb="4">
      <t>ケンサ</t>
    </rPh>
    <phoneticPr fontId="6"/>
  </si>
  <si>
    <t>耳鼻咽喉科検診</t>
    <rPh sb="4" eb="5">
      <t>カ</t>
    </rPh>
    <rPh sb="5" eb="7">
      <t>ケンシン</t>
    </rPh>
    <phoneticPr fontId="6"/>
  </si>
  <si>
    <t>皮膚疾患</t>
    <rPh sb="0" eb="2">
      <t>ヒフ</t>
    </rPh>
    <rPh sb="2" eb="4">
      <t>シッカン</t>
    </rPh>
    <phoneticPr fontId="6"/>
  </si>
  <si>
    <t>結核検診</t>
    <rPh sb="0" eb="2">
      <t>ケッカク</t>
    </rPh>
    <rPh sb="2" eb="4">
      <t>ケンシン</t>
    </rPh>
    <phoneticPr fontId="6"/>
  </si>
  <si>
    <t>心電図検査</t>
    <phoneticPr fontId="6"/>
  </si>
  <si>
    <t>尿検査</t>
    <rPh sb="0" eb="3">
      <t>ニョウケンサ</t>
    </rPh>
    <phoneticPr fontId="6"/>
  </si>
  <si>
    <t>その他</t>
  </si>
  <si>
    <t>歯及び口腔の検査</t>
  </si>
  <si>
    <t>栄養不良</t>
  </si>
  <si>
    <t>肥満傾向</t>
  </si>
  <si>
    <t>疾病・異常者</t>
    <phoneticPr fontId="6"/>
  </si>
  <si>
    <t>脊柱異常</t>
  </si>
  <si>
    <t>胸郭異常</t>
  </si>
  <si>
    <t>四肢異常</t>
    <rPh sb="0" eb="2">
      <t>シシ</t>
    </rPh>
    <rPh sb="2" eb="4">
      <t>イジョウ</t>
    </rPh>
    <phoneticPr fontId="6"/>
  </si>
  <si>
    <t>裸眼視力</t>
    <phoneticPr fontId="6"/>
  </si>
  <si>
    <t>矯正視力のみ測定者</t>
  </si>
  <si>
    <t>受診者数</t>
    <rPh sb="3" eb="4">
      <t>スウ</t>
    </rPh>
    <phoneticPr fontId="6"/>
  </si>
  <si>
    <t>感染性眼疾患</t>
    <rPh sb="0" eb="3">
      <t>カンセンセイ</t>
    </rPh>
    <phoneticPr fontId="6"/>
  </si>
  <si>
    <t>アレルギー性眼疾患</t>
  </si>
  <si>
    <t>その他の眼疾患</t>
  </si>
  <si>
    <t>受診者数</t>
    <rPh sb="0" eb="3">
      <t>ジュシンシャ</t>
    </rPh>
    <rPh sb="3" eb="4">
      <t>スウ</t>
    </rPh>
    <phoneticPr fontId="6"/>
  </si>
  <si>
    <t>難聴</t>
  </si>
  <si>
    <t>耳疾患</t>
  </si>
  <si>
    <t>鼻・副鼻腔</t>
    <phoneticPr fontId="6"/>
  </si>
  <si>
    <t>口腔咽喉頭疾患</t>
  </si>
  <si>
    <t>感染性皮膚疾患</t>
    <rPh sb="0" eb="3">
      <t>カンセンセイ</t>
    </rPh>
    <phoneticPr fontId="6"/>
  </si>
  <si>
    <t>アレルギー性皮膚疾患（アトピー性皮膚炎）</t>
    <phoneticPr fontId="6"/>
  </si>
  <si>
    <t>アレルギー性皮膚疾患（アトピー性皮膚炎以外）</t>
    <rPh sb="19" eb="21">
      <t>イガイ</t>
    </rPh>
    <phoneticPr fontId="6"/>
  </si>
  <si>
    <t>その他の皮膚疾患</t>
    <phoneticPr fontId="6"/>
  </si>
  <si>
    <t>結核</t>
  </si>
  <si>
    <t>精密検査対象者</t>
    <rPh sb="0" eb="2">
      <t>セイミツ</t>
    </rPh>
    <rPh sb="2" eb="4">
      <t>ケンサ</t>
    </rPh>
    <rPh sb="4" eb="6">
      <t>タイショウ</t>
    </rPh>
    <rPh sb="6" eb="7">
      <t>シャ</t>
    </rPh>
    <phoneticPr fontId="6"/>
  </si>
  <si>
    <t>心臓の疾病・異常</t>
  </si>
  <si>
    <t>心電図異常</t>
  </si>
  <si>
    <t>尿蛋白検出</t>
  </si>
  <si>
    <t>尿糖検出</t>
  </si>
  <si>
    <t>気管支ぜん息</t>
    <rPh sb="0" eb="3">
      <t>キカンシ</t>
    </rPh>
    <rPh sb="5" eb="6">
      <t>ソク</t>
    </rPh>
    <phoneticPr fontId="6"/>
  </si>
  <si>
    <t>腎臓疾患</t>
  </si>
  <si>
    <t>言語障害</t>
    <phoneticPr fontId="6"/>
  </si>
  <si>
    <t>その他の疾病・異常</t>
  </si>
  <si>
    <t>むし歯(う歯)</t>
    <rPh sb="2" eb="3">
      <t>バ</t>
    </rPh>
    <rPh sb="5" eb="6">
      <t>ハ</t>
    </rPh>
    <phoneticPr fontId="6"/>
  </si>
  <si>
    <t>要観察歯のある者</t>
  </si>
  <si>
    <t>歯肉の状態</t>
  </si>
  <si>
    <t>歯列・咬合の異常</t>
    <rPh sb="6" eb="8">
      <t>イジョウ</t>
    </rPh>
    <phoneticPr fontId="6"/>
  </si>
  <si>
    <t>顎関節の異常</t>
    <rPh sb="0" eb="1">
      <t>ガク</t>
    </rPh>
    <rPh sb="1" eb="3">
      <t>カンセツ</t>
    </rPh>
    <rPh sb="4" eb="6">
      <t>イジョウ</t>
    </rPh>
    <phoneticPr fontId="6"/>
  </si>
  <si>
    <t>歯垢の状態</t>
  </si>
  <si>
    <t>その他の歯・口腔の
疾病・異常</t>
  </si>
  <si>
    <t>永久歯のむし歯(う歯)</t>
    <rPh sb="6" eb="7">
      <t>バ</t>
    </rPh>
    <phoneticPr fontId="6"/>
  </si>
  <si>
    <t>裸眼視力測定者数
(１)～(４)の合計</t>
    <rPh sb="7" eb="8">
      <t>スウ</t>
    </rPh>
    <rPh sb="17" eb="19">
      <t>ゴウケイ</t>
    </rPh>
    <phoneticPr fontId="6"/>
  </si>
  <si>
    <t>1.0以上（１）</t>
    <phoneticPr fontId="6"/>
  </si>
  <si>
    <t>1.0未満0.7以上（２）</t>
    <phoneticPr fontId="6"/>
  </si>
  <si>
    <t>0.7未満0.3以上（３）</t>
    <phoneticPr fontId="6"/>
  </si>
  <si>
    <t>0.3未満（４）</t>
    <phoneticPr fontId="6"/>
  </si>
  <si>
    <t>(1)～(4)のうち眼鏡コンタクト装用者</t>
    <phoneticPr fontId="6"/>
  </si>
  <si>
    <t>鼻・副鼻腔疾患</t>
    <phoneticPr fontId="6"/>
  </si>
  <si>
    <t>アレルギー性鼻疾患</t>
  </si>
  <si>
    <t>その他の鼻・副鼻腔疾患</t>
  </si>
  <si>
    <t>処置完了者</t>
  </si>
  <si>
    <t>未処置者</t>
  </si>
  <si>
    <t>歯周疾患</t>
  </si>
  <si>
    <t>歯周疾患要観察者</t>
  </si>
  <si>
    <t>むし歯経験者</t>
    <rPh sb="2" eb="3">
      <t>ハ</t>
    </rPh>
    <phoneticPr fontId="6"/>
  </si>
  <si>
    <t>未処置歯本数</t>
  </si>
  <si>
    <t>喪失歯本数</t>
  </si>
  <si>
    <t>処置歯本数</t>
  </si>
  <si>
    <t>総　　　数</t>
    <rPh sb="0" eb="1">
      <t>フサ</t>
    </rPh>
    <rPh sb="4" eb="5">
      <t>カズ</t>
    </rPh>
    <phoneticPr fontId="6"/>
  </si>
  <si>
    <t>小学校</t>
    <rPh sb="0" eb="3">
      <t>ショウガッコウ</t>
    </rPh>
    <phoneticPr fontId="6"/>
  </si>
  <si>
    <t>第1学年</t>
    <rPh sb="0" eb="1">
      <t>ダイ</t>
    </rPh>
    <rPh sb="2" eb="4">
      <t>ガクネン</t>
    </rPh>
    <phoneticPr fontId="6"/>
  </si>
  <si>
    <t>…</t>
  </si>
  <si>
    <t>第2学年</t>
    <rPh sb="0" eb="1">
      <t>ダイ</t>
    </rPh>
    <rPh sb="2" eb="4">
      <t>ガクネン</t>
    </rPh>
    <phoneticPr fontId="6"/>
  </si>
  <si>
    <t>第3学年</t>
    <rPh sb="0" eb="1">
      <t>ダイ</t>
    </rPh>
    <rPh sb="2" eb="4">
      <t>ガクネン</t>
    </rPh>
    <phoneticPr fontId="6"/>
  </si>
  <si>
    <t>第4学年</t>
    <rPh sb="0" eb="1">
      <t>ダイ</t>
    </rPh>
    <rPh sb="2" eb="4">
      <t>ガクネン</t>
    </rPh>
    <phoneticPr fontId="6"/>
  </si>
  <si>
    <t>…</t>
    <phoneticPr fontId="6"/>
  </si>
  <si>
    <t>第5学年</t>
    <rPh sb="0" eb="1">
      <t>ダイ</t>
    </rPh>
    <rPh sb="2" eb="4">
      <t>ガクネン</t>
    </rPh>
    <phoneticPr fontId="6"/>
  </si>
  <si>
    <t>第6学年</t>
    <rPh sb="0" eb="1">
      <t>ダイ</t>
    </rPh>
    <rPh sb="2" eb="4">
      <t>ガクネン</t>
    </rPh>
    <phoneticPr fontId="6"/>
  </si>
  <si>
    <t>小計</t>
    <rPh sb="0" eb="2">
      <t>ショウケイ</t>
    </rPh>
    <phoneticPr fontId="6"/>
  </si>
  <si>
    <t>中学校</t>
    <rPh sb="0" eb="3">
      <t>チュウガッコウ</t>
    </rPh>
    <phoneticPr fontId="6"/>
  </si>
  <si>
    <t>高等学校</t>
    <rPh sb="0" eb="2">
      <t>コウトウ</t>
    </rPh>
    <rPh sb="2" eb="4">
      <t>ガッコウ</t>
    </rPh>
    <phoneticPr fontId="6"/>
  </si>
  <si>
    <t>定時制高等学校</t>
    <rPh sb="0" eb="3">
      <t>テイジセイ</t>
    </rPh>
    <rPh sb="3" eb="5">
      <t>コウトウ</t>
    </rPh>
    <rPh sb="5" eb="7">
      <t>ガッコウ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</si>
  <si>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</si>
  <si>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視覚障害</t>
    <rPh sb="0" eb="2">
      <t>シカク</t>
    </rPh>
    <rPh sb="2" eb="4">
      <t>ショウガイ</t>
    </rPh>
    <phoneticPr fontId="6"/>
  </si>
  <si>
    <t>聴覚障害</t>
    <rPh sb="0" eb="2">
      <t>チョウカク</t>
    </rPh>
    <rPh sb="2" eb="4">
      <t>ショウガイ</t>
    </rPh>
    <phoneticPr fontId="6"/>
  </si>
  <si>
    <t>肢体不自由</t>
    <rPh sb="0" eb="2">
      <t>シタイ</t>
    </rPh>
    <rPh sb="2" eb="5">
      <t>フジユウ</t>
    </rPh>
    <phoneticPr fontId="6"/>
  </si>
  <si>
    <t>知的障害</t>
    <rPh sb="0" eb="2">
      <t>チテキ</t>
    </rPh>
    <rPh sb="2" eb="4">
      <t>ショウガイ</t>
    </rPh>
    <phoneticPr fontId="6"/>
  </si>
  <si>
    <t>病弱</t>
    <rPh sb="0" eb="2">
      <t>ビョウジャク</t>
    </rPh>
    <phoneticPr fontId="6"/>
  </si>
  <si>
    <t>都全体</t>
    <rPh sb="0" eb="1">
      <t>ト</t>
    </rPh>
    <rPh sb="1" eb="3">
      <t>ゼンタイ</t>
    </rPh>
    <phoneticPr fontId="6"/>
  </si>
  <si>
    <t>男　　　子</t>
    <rPh sb="0" eb="1">
      <t>オトコ</t>
    </rPh>
    <rPh sb="4" eb="5">
      <t>コ</t>
    </rPh>
    <phoneticPr fontId="6"/>
  </si>
  <si>
    <t>女　　　子</t>
    <rPh sb="0" eb="1">
      <t>オンナ</t>
    </rPh>
    <rPh sb="4" eb="5">
      <t>コ</t>
    </rPh>
    <phoneticPr fontId="6"/>
  </si>
  <si>
    <t>・</t>
    <phoneticPr fontId="6"/>
  </si>
  <si>
    <t>義務教育学校前期課程については「小学校」欄に、義務教育学校後期課程については「中学校」欄に集計した。</t>
    <rPh sb="0" eb="6">
      <t>ギムキョウイクガッコウ</t>
    </rPh>
    <rPh sb="6" eb="10">
      <t>ゼンキカテイ</t>
    </rPh>
    <rPh sb="16" eb="19">
      <t>ショウガッコウ</t>
    </rPh>
    <rPh sb="20" eb="21">
      <t>ラン</t>
    </rPh>
    <rPh sb="23" eb="25">
      <t>ギム</t>
    </rPh>
    <rPh sb="25" eb="27">
      <t>キョウイク</t>
    </rPh>
    <rPh sb="27" eb="29">
      <t>ガッコウ</t>
    </rPh>
    <rPh sb="29" eb="31">
      <t>コウキ</t>
    </rPh>
    <rPh sb="31" eb="33">
      <t>カテイ</t>
    </rPh>
    <rPh sb="39" eb="42">
      <t>チュウガッコウ</t>
    </rPh>
    <rPh sb="43" eb="44">
      <t>ラン</t>
    </rPh>
    <rPh sb="45" eb="47">
      <t>シュウケイ</t>
    </rPh>
    <phoneticPr fontId="6"/>
  </si>
  <si>
    <t>中等教育学校前期課程については「中学校」欄に、中等教育学校後期課程については「高等学校」欄に集計した。</t>
    <rPh sb="0" eb="6">
      <t>チュウトウキョウイクガッコウ</t>
    </rPh>
    <rPh sb="6" eb="10">
      <t>ゼンキカテイ</t>
    </rPh>
    <rPh sb="16" eb="19">
      <t>チュウガッコウ</t>
    </rPh>
    <rPh sb="20" eb="21">
      <t>ラン</t>
    </rPh>
    <rPh sb="23" eb="25">
      <t>チュウトウ</t>
    </rPh>
    <rPh sb="25" eb="27">
      <t>キョウイク</t>
    </rPh>
    <rPh sb="27" eb="29">
      <t>ガッコウ</t>
    </rPh>
    <rPh sb="29" eb="31">
      <t>コウキ</t>
    </rPh>
    <rPh sb="31" eb="33">
      <t>カテイ</t>
    </rPh>
    <rPh sb="39" eb="41">
      <t>コウトウ</t>
    </rPh>
    <rPh sb="41" eb="43">
      <t>ガッコウ</t>
    </rPh>
    <rPh sb="44" eb="45">
      <t>ラン</t>
    </rPh>
    <rPh sb="46" eb="48">
      <t>シュウケイ</t>
    </rPh>
    <phoneticPr fontId="6"/>
  </si>
  <si>
    <t>（1）－2　学年別疾病異常</t>
    <rPh sb="6" eb="8">
      <t>ガクネン</t>
    </rPh>
    <phoneticPr fontId="6"/>
  </si>
  <si>
    <t>被患率</t>
    <rPh sb="2" eb="3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</si>
</sst>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###;\-####;\-"/>
    <numFmt numFmtId="178" formatCode="0.00;\-0.00;\-"/>
    <numFmt numFmtId="179" formatCode="0;\-0;\-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vertical="top"/>
    </xf>
    <xf numFmtId="0" fontId="4" fillId="0" borderId="0" xfId="1" applyFont="1"/>
    <xf numFmtId="0" fontId="2" fillId="0" borderId="0" xfId="1" applyFont="1" applyAlignment="1">
      <alignment horizontal="right" vertical="top"/>
    </xf>
    <xf numFmtId="0" fontId="5" fillId="0" borderId="0" xfId="1" applyFont="1" applyAlignment="1">
      <alignment horizontal="left"/>
    </xf>
    <xf numFmtId="0" fontId="7" fillId="0" borderId="0" xfId="1" applyFont="1" applyAlignment="1">
      <alignment vertical="top" textRotation="255"/>
    </xf>
    <xf numFmtId="0" fontId="4" fillId="0" borderId="0" xfId="1" applyFont="1" applyAlignment="1">
      <alignment horizontal="center" vertical="top"/>
    </xf>
    <xf numFmtId="176" fontId="2" fillId="0" borderId="0" xfId="1" applyNumberFormat="1" applyFont="1" applyAlignment="1">
      <alignment shrinkToFi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vertical="top" textRotation="255"/>
    </xf>
    <xf numFmtId="0" fontId="8" fillId="0" borderId="0" xfId="1" applyFont="1" applyAlignment="1">
      <alignment horizontal="right"/>
    </xf>
    <xf numFmtId="0" fontId="8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0" fontId="4" fillId="0" borderId="1" xfId="1" applyFont="1" applyBorder="1" applyAlignment="1">
      <alignment vertical="top" textRotation="255" shrinkToFit="1"/>
    </xf>
    <xf numFmtId="0" fontId="4" fillId="0" borderId="2" xfId="1" applyFont="1" applyBorder="1" applyAlignment="1">
      <alignment vertical="top" textRotation="255" shrinkToFit="1"/>
    </xf>
    <xf numFmtId="0" fontId="9" fillId="0" borderId="3" xfId="1" applyFont="1" applyBorder="1" applyAlignment="1">
      <alignment vertical="distributed" textRotation="255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shrinkToFit="1"/>
    </xf>
    <xf numFmtId="0" fontId="4" fillId="0" borderId="0" xfId="1" applyFont="1" applyAlignment="1">
      <alignment vertical="top" textRotation="255" shrinkToFit="1"/>
    </xf>
    <xf numFmtId="0" fontId="4" fillId="0" borderId="8" xfId="1" applyFont="1" applyBorder="1" applyAlignment="1">
      <alignment vertical="top" textRotation="255" shrinkToFit="1"/>
    </xf>
    <xf numFmtId="0" fontId="9" fillId="0" borderId="9" xfId="1" applyFont="1" applyBorder="1" applyAlignment="1">
      <alignment vertical="distributed" textRotation="255" shrinkToFit="1"/>
    </xf>
    <xf numFmtId="0" fontId="9" fillId="0" borderId="9" xfId="1" applyFont="1" applyBorder="1" applyAlignment="1">
      <alignment horizontal="center" vertical="distributed" textRotation="255" shrinkToFit="1"/>
    </xf>
    <xf numFmtId="0" fontId="4" fillId="0" borderId="10" xfId="1" applyFont="1" applyBorder="1" applyAlignment="1">
      <alignment vertical="top" textRotation="255" shrinkToFit="1"/>
    </xf>
    <xf numFmtId="0" fontId="9" fillId="0" borderId="3" xfId="1" applyFont="1" applyBorder="1" applyAlignment="1">
      <alignment vertical="distributed" textRotation="255" wrapText="1" shrinkToFit="1"/>
    </xf>
    <xf numFmtId="0" fontId="9" fillId="0" borderId="3" xfId="1" applyFont="1" applyBorder="1" applyAlignment="1">
      <alignment vertical="center" textRotation="255" shrinkToFit="1"/>
    </xf>
    <xf numFmtId="0" fontId="10" fillId="0" borderId="3" xfId="1" applyFont="1" applyBorder="1" applyAlignment="1">
      <alignment vertical="distributed" textRotation="255" shrinkToFit="1"/>
    </xf>
    <xf numFmtId="0" fontId="4" fillId="0" borderId="0" xfId="1" applyFont="1" applyAlignment="1">
      <alignment horizontal="center" vertical="distributed" textRotation="255" shrinkToFit="1"/>
    </xf>
    <xf numFmtId="0" fontId="4" fillId="0" borderId="12" xfId="1" applyFont="1" applyBorder="1" applyAlignment="1">
      <alignment horizontal="center" shrinkToFit="1"/>
    </xf>
    <xf numFmtId="177" fontId="4" fillId="0" borderId="12" xfId="1" applyNumberFormat="1" applyFont="1" applyBorder="1" applyAlignment="1">
      <alignment horizontal="right" vertical="center" shrinkToFit="1"/>
    </xf>
    <xf numFmtId="177" fontId="4" fillId="0" borderId="0" xfId="1" applyNumberFormat="1" applyFont="1" applyAlignment="1">
      <alignment horizontal="right" vertical="center" shrinkToFit="1"/>
    </xf>
    <xf numFmtId="177" fontId="4" fillId="0" borderId="0" xfId="1" applyNumberFormat="1" applyFont="1" applyAlignment="1">
      <alignment horizontal="right" vertical="top" textRotation="255" shrinkToFit="1"/>
    </xf>
    <xf numFmtId="0" fontId="12" fillId="0" borderId="0" xfId="1" applyFont="1" applyAlignment="1">
      <alignment shrinkToFit="1"/>
    </xf>
    <xf numFmtId="0" fontId="4" fillId="0" borderId="13" xfId="1" applyFont="1" applyBorder="1" applyAlignment="1">
      <alignment horizontal="center" shrinkToFit="1"/>
    </xf>
    <xf numFmtId="177" fontId="4" fillId="0" borderId="13" xfId="1" applyNumberFormat="1" applyFont="1" applyBorder="1" applyAlignment="1">
      <alignment horizontal="right" vertical="center" shrinkToFit="1"/>
    </xf>
    <xf numFmtId="177" fontId="4" fillId="0" borderId="14" xfId="1" applyNumberFormat="1" applyFont="1" applyBorder="1" applyAlignment="1">
      <alignment horizontal="right" vertical="center" shrinkToFit="1"/>
    </xf>
    <xf numFmtId="177" fontId="4" fillId="0" borderId="0" xfId="1" applyNumberFormat="1" applyFont="1" applyAlignment="1">
      <alignment horizontal="right" shrinkToFit="1"/>
    </xf>
    <xf numFmtId="177" fontId="12" fillId="0" borderId="0" xfId="1" applyNumberFormat="1" applyFont="1" applyAlignment="1">
      <alignment horizontal="right" shrinkToFit="1"/>
    </xf>
    <xf numFmtId="0" fontId="4" fillId="0" borderId="15" xfId="1" applyFont="1" applyBorder="1" applyAlignment="1">
      <alignment horizontal="center" shrinkToFit="1"/>
    </xf>
    <xf numFmtId="177" fontId="4" fillId="0" borderId="15" xfId="1" applyNumberFormat="1" applyFont="1" applyBorder="1" applyAlignment="1">
      <alignment horizontal="right" vertical="center" shrinkToFit="1"/>
    </xf>
    <xf numFmtId="0" fontId="4" fillId="0" borderId="16" xfId="1" applyFont="1" applyBorder="1" applyAlignment="1">
      <alignment horizontal="center" shrinkToFit="1"/>
    </xf>
    <xf numFmtId="177" fontId="4" fillId="0" borderId="16" xfId="1" applyNumberFormat="1" applyFont="1" applyBorder="1" applyAlignment="1">
      <alignment horizontal="right" vertical="center" shrinkToFit="1"/>
    </xf>
    <xf numFmtId="0" fontId="4" fillId="0" borderId="17" xfId="1" applyFont="1" applyBorder="1" applyAlignment="1">
      <alignment horizontal="center" shrinkToFit="1"/>
    </xf>
    <xf numFmtId="0" fontId="4" fillId="0" borderId="18" xfId="1" applyFont="1" applyBorder="1" applyAlignment="1">
      <alignment horizontal="center" shrinkToFit="1"/>
    </xf>
    <xf numFmtId="0" fontId="4" fillId="0" borderId="19" xfId="1" applyFont="1" applyBorder="1" applyAlignment="1">
      <alignment horizontal="center" shrinkToFit="1"/>
    </xf>
    <xf numFmtId="177" fontId="4" fillId="0" borderId="4" xfId="1" applyNumberFormat="1" applyFont="1" applyBorder="1" applyAlignment="1">
      <alignment horizontal="right" vertical="center" shrinkToFit="1"/>
    </xf>
    <xf numFmtId="0" fontId="4" fillId="0" borderId="4" xfId="1" applyFont="1" applyBorder="1" applyAlignment="1">
      <alignment horizontal="center" shrinkToFit="1"/>
    </xf>
    <xf numFmtId="177" fontId="4" fillId="0" borderId="8" xfId="1" applyNumberFormat="1" applyFont="1" applyBorder="1" applyAlignment="1">
      <alignment horizontal="right" vertical="center" shrinkToFit="1"/>
    </xf>
    <xf numFmtId="177" fontId="4" fillId="0" borderId="11" xfId="1" applyNumberFormat="1" applyFont="1" applyBorder="1" applyAlignment="1">
      <alignment horizontal="right" vertical="center" shrinkToFit="1"/>
    </xf>
    <xf numFmtId="0" fontId="4" fillId="0" borderId="14" xfId="1" applyFont="1" applyBorder="1" applyAlignment="1">
      <alignment horizontal="center" shrinkToFit="1"/>
    </xf>
    <xf numFmtId="177" fontId="4" fillId="0" borderId="9" xfId="1" applyNumberFormat="1" applyFont="1" applyBorder="1" applyAlignment="1">
      <alignment horizontal="right" vertic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distributed" vertical="top"/>
    </xf>
    <xf numFmtId="0" fontId="2" fillId="0" borderId="0" xfId="1" applyFont="1" applyAlignment="1">
      <alignment vertical="top"/>
    </xf>
    <xf numFmtId="178" fontId="4" fillId="0" borderId="12" xfId="1" applyNumberFormat="1" applyFont="1" applyBorder="1" applyAlignment="1">
      <alignment horizontal="right" vertical="center" shrinkToFit="1"/>
    </xf>
    <xf numFmtId="178" fontId="4" fillId="0" borderId="13" xfId="1" applyNumberFormat="1" applyFont="1" applyBorder="1" applyAlignment="1">
      <alignment horizontal="right" vertical="center" shrinkToFit="1"/>
    </xf>
    <xf numFmtId="178" fontId="4" fillId="0" borderId="15" xfId="1" applyNumberFormat="1" applyFont="1" applyBorder="1" applyAlignment="1">
      <alignment horizontal="right" vertical="center" shrinkToFit="1"/>
    </xf>
    <xf numFmtId="178" fontId="4" fillId="0" borderId="16" xfId="1" applyNumberFormat="1" applyFont="1" applyBorder="1" applyAlignment="1">
      <alignment horizontal="right" vertical="center" shrinkToFit="1"/>
    </xf>
    <xf numFmtId="178" fontId="4" fillId="0" borderId="14" xfId="1" applyNumberFormat="1" applyFont="1" applyBorder="1" applyAlignment="1">
      <alignment horizontal="right" vertical="center" shrinkToFit="1"/>
    </xf>
    <xf numFmtId="178" fontId="4" fillId="0" borderId="9" xfId="1" applyNumberFormat="1" applyFont="1" applyBorder="1" applyAlignment="1">
      <alignment horizontal="right" vertical="center" shrinkToFit="1"/>
    </xf>
    <xf numFmtId="179" fontId="4" fillId="0" borderId="12" xfId="1" applyNumberFormat="1" applyFont="1" applyBorder="1" applyAlignment="1">
      <alignment horizontal="right" vertical="center" shrinkToFit="1"/>
    </xf>
    <xf numFmtId="179" fontId="4" fillId="0" borderId="13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178" fontId="4" fillId="0" borderId="4" xfId="1" applyNumberFormat="1" applyFont="1" applyBorder="1" applyAlignment="1">
      <alignment horizontal="right" vertical="center" shrinkToFit="1"/>
    </xf>
    <xf numFmtId="179" fontId="4" fillId="0" borderId="4" xfId="1" applyNumberFormat="1" applyFont="1" applyBorder="1" applyAlignment="1">
      <alignment horizontal="right" vertical="center" shrinkToFit="1"/>
    </xf>
    <xf numFmtId="178" fontId="4" fillId="0" borderId="20" xfId="1" applyNumberFormat="1" applyFont="1" applyBorder="1" applyAlignment="1">
      <alignment horizontal="right" vertical="center" shrinkToFit="1"/>
    </xf>
    <xf numFmtId="178" fontId="4" fillId="0" borderId="18" xfId="1" applyNumberFormat="1" applyFont="1" applyBorder="1" applyAlignment="1">
      <alignment horizontal="right" vertical="center" shrinkToFit="1"/>
    </xf>
    <xf numFmtId="178" fontId="4" fillId="0" borderId="11" xfId="1" applyNumberFormat="1" applyFont="1" applyBorder="1" applyAlignment="1">
      <alignment horizontal="right" vertical="center" shrinkToFit="1"/>
    </xf>
    <xf numFmtId="179" fontId="4" fillId="0" borderId="16" xfId="1" applyNumberFormat="1" applyFont="1" applyBorder="1" applyAlignment="1">
      <alignment horizontal="right" vertical="center" shrinkToFit="1"/>
    </xf>
    <xf numFmtId="179" fontId="4" fillId="0" borderId="11" xfId="1" applyNumberFormat="1" applyFont="1" applyBorder="1" applyAlignment="1">
      <alignment horizontal="right" vertical="center" shrinkToFit="1"/>
    </xf>
    <xf numFmtId="179" fontId="4" fillId="0" borderId="3" xfId="1" applyNumberFormat="1" applyFont="1" applyBorder="1" applyAlignment="1">
      <alignment horizontal="right" vertical="center" shrinkToFit="1"/>
    </xf>
    <xf numFmtId="179" fontId="4" fillId="0" borderId="15" xfId="1" applyNumberFormat="1" applyFont="1" applyBorder="1" applyAlignment="1">
      <alignment horizontal="right" vertical="center" shrinkToFit="1"/>
    </xf>
    <xf numFmtId="0" fontId="9" fillId="0" borderId="5" xfId="1" applyFont="1" applyBorder="1" applyAlignment="1">
      <alignment horizontal="center" vertical="top" shrinkToFit="1"/>
    </xf>
    <xf numFmtId="0" fontId="9" fillId="0" borderId="6" xfId="1" applyFont="1" applyBorder="1" applyAlignment="1">
      <alignment horizontal="center" vertical="top" shrinkToFit="1"/>
    </xf>
    <xf numFmtId="0" fontId="9" fillId="0" borderId="7" xfId="1" applyFont="1" applyBorder="1" applyAlignment="1">
      <alignment horizontal="center" vertical="top" shrinkToFit="1"/>
    </xf>
    <xf numFmtId="0" fontId="9" fillId="0" borderId="3" xfId="1" applyFont="1" applyBorder="1" applyAlignment="1">
      <alignment horizontal="center" vertical="distributed" textRotation="255" shrinkToFit="1"/>
    </xf>
    <xf numFmtId="0" fontId="9" fillId="0" borderId="11" xfId="1" applyFont="1" applyBorder="1" applyAlignment="1">
      <alignment horizontal="center" vertical="distributed" textRotation="255" shrinkToFit="1"/>
    </xf>
    <xf numFmtId="0" fontId="9" fillId="0" borderId="9" xfId="1" applyFont="1" applyBorder="1" applyAlignment="1">
      <alignment horizontal="center" vertical="distributed" textRotation="255" shrinkToFit="1"/>
    </xf>
    <xf numFmtId="0" fontId="9" fillId="0" borderId="3" xfId="1" applyFont="1" applyBorder="1" applyAlignment="1">
      <alignment vertical="distributed" textRotation="255" shrinkToFit="1"/>
    </xf>
    <xf numFmtId="0" fontId="9" fillId="0" borderId="9" xfId="1" applyFont="1" applyBorder="1" applyAlignment="1">
      <alignment vertical="distributed" textRotation="255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distributed" shrinkToFit="1"/>
    </xf>
    <xf numFmtId="0" fontId="9" fillId="0" borderId="6" xfId="1" applyFont="1" applyBorder="1" applyAlignment="1">
      <alignment horizontal="center" vertical="distributed" shrinkToFit="1"/>
    </xf>
    <xf numFmtId="0" fontId="9" fillId="0" borderId="7" xfId="1" applyFont="1" applyBorder="1" applyAlignment="1">
      <alignment horizontal="center" vertical="distributed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distributed" textRotation="255"/>
    </xf>
    <xf numFmtId="0" fontId="9" fillId="0" borderId="11" xfId="1" applyFont="1" applyBorder="1" applyAlignment="1">
      <alignment horizontal="center" vertical="distributed" textRotation="255"/>
    </xf>
    <xf numFmtId="0" fontId="10" fillId="0" borderId="3" xfId="1" applyFont="1" applyBorder="1" applyAlignment="1">
      <alignment horizontal="center" vertical="distributed" textRotation="255" shrinkToFit="1"/>
    </xf>
    <xf numFmtId="0" fontId="10" fillId="0" borderId="11" xfId="1" applyFont="1" applyBorder="1" applyAlignment="1">
      <alignment horizontal="center" vertical="distributed" textRotation="255" shrinkToFit="1"/>
    </xf>
    <xf numFmtId="0" fontId="11" fillId="0" borderId="11" xfId="0" applyFont="1" applyBorder="1" applyAlignment="1">
      <alignment vertical="distributed" textRotation="255" shrinkToFit="1"/>
    </xf>
    <xf numFmtId="0" fontId="11" fillId="0" borderId="3" xfId="1" applyFont="1" applyBorder="1" applyAlignment="1">
      <alignment horizontal="center" vertical="distributed" textRotation="255" shrinkToFit="1"/>
    </xf>
    <xf numFmtId="0" fontId="11" fillId="0" borderId="11" xfId="1" applyFont="1" applyBorder="1" applyAlignment="1">
      <alignment horizontal="center" vertical="distributed" textRotation="255" shrinkToFit="1"/>
    </xf>
    <xf numFmtId="0" fontId="11" fillId="0" borderId="9" xfId="1" applyFont="1" applyBorder="1" applyAlignment="1">
      <alignment vertical="distributed" textRotation="255" shrinkToFit="1"/>
    </xf>
    <xf numFmtId="0" fontId="4" fillId="0" borderId="3" xfId="1" applyFont="1" applyBorder="1" applyAlignment="1">
      <alignment horizontal="center" vertical="center" textRotation="255" shrinkToFit="1"/>
    </xf>
    <xf numFmtId="0" fontId="4" fillId="0" borderId="9" xfId="1" applyFont="1" applyBorder="1" applyAlignment="1">
      <alignment horizontal="center" vertical="center" textRotation="255" shrinkToFit="1"/>
    </xf>
    <xf numFmtId="0" fontId="4" fillId="0" borderId="11" xfId="1" applyFont="1" applyBorder="1" applyAlignment="1">
      <alignment horizontal="center" vertical="center" textRotation="255" shrinkToFit="1"/>
    </xf>
    <xf numFmtId="0" fontId="4" fillId="0" borderId="3" xfId="1" applyFont="1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  <xf numFmtId="0" fontId="4" fillId="0" borderId="9" xfId="1" quotePrefix="1" applyFont="1" applyBorder="1" applyAlignment="1">
      <alignment horizontal="center" vertical="center" textRotation="255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7" xfId="1" quotePrefix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textRotation="255" shrinkToFit="1"/>
    </xf>
    <xf numFmtId="0" fontId="4" fillId="0" borderId="8" xfId="1" applyFont="1" applyBorder="1" applyAlignment="1">
      <alignment horizontal="center" vertical="center" textRotation="255" shrinkToFit="1"/>
    </xf>
    <xf numFmtId="0" fontId="4" fillId="0" borderId="10" xfId="1" applyFont="1" applyBorder="1" applyAlignment="1">
      <alignment horizontal="center" vertical="center" textRotation="255" shrinkToFit="1"/>
    </xf>
    <xf numFmtId="0" fontId="4" fillId="0" borderId="5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11" fillId="0" borderId="9" xfId="1" applyFont="1" applyBorder="1" applyAlignment="1">
      <alignment horizontal="center" vertical="distributed" textRotation="255" shrinkToFit="1"/>
    </xf>
    <xf numFmtId="0" fontId="4" fillId="0" borderId="9" xfId="1" applyFont="1" applyBorder="1" applyAlignment="1">
      <alignment vertical="center" textRotation="255" shrinkToFit="1"/>
    </xf>
    <xf numFmtId="0" fontId="0" fillId="0" borderId="7" xfId="0" applyBorder="1">
      <alignment vertical="center"/>
    </xf>
  </cellXfs>
  <cellStyles count="2">
    <cellStyle name="標準" xfId="0" builtinId="0"/>
    <cellStyle name="標準_02地区別疾病異常被患者数(小・中学校)_教育委員会 (小学校・男子)_集計表(1)" xfId="1" xr:uid="{6C53E3A9-DBB5-4FDD-984C-279D9F4DC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F12A-D26C-44BF-A576-5A626C9169B4}">
  <sheetPr>
    <tabColor indexed="45"/>
    <pageSetUpPr fitToPage="1"/>
  </sheetPr>
  <dimension ref="A1:BX73"/>
  <sheetViews>
    <sheetView tabSelected="1" zoomScaleNormal="100" zoomScaleSheetLayoutView="75" workbookViewId="0">
      <selection activeCell="Z8" sqref="Z8"/>
    </sheetView>
  </sheetViews>
  <sheetFormatPr defaultColWidth="9" defaultRowHeight="12" x14ac:dyDescent="0.15"/>
  <cols>
    <col min="1" max="1" width="2.88671875" style="3" customWidth="1"/>
    <col min="2" max="2" width="3.33203125" style="2" bestFit="1" customWidth="1"/>
    <col min="3" max="3" width="10" style="53" bestFit="1" customWidth="1"/>
    <col min="4" max="5" width="6.44140625" style="3" customWidth="1"/>
    <col min="6" max="11" width="5.33203125" style="3" customWidth="1"/>
    <col min="12" max="16" width="6.44140625" style="3" customWidth="1"/>
    <col min="17" max="17" width="5.33203125" style="3" customWidth="1"/>
    <col min="18" max="19" width="6.44140625" style="3" customWidth="1"/>
    <col min="20" max="20" width="5.33203125" style="3" customWidth="1"/>
    <col min="21" max="21" width="4.88671875" style="3" customWidth="1"/>
    <col min="22" max="23" width="5.33203125" style="3" customWidth="1"/>
    <col min="24" max="24" width="6.44140625" style="3" customWidth="1"/>
    <col min="25" max="25" width="5.33203125" style="3" customWidth="1"/>
    <col min="26" max="26" width="6.44140625" style="3" customWidth="1"/>
    <col min="27" max="27" width="5.33203125" style="3" customWidth="1"/>
    <col min="28" max="29" width="6.44140625" style="3" customWidth="1"/>
    <col min="30" max="31" width="5.33203125" style="3" customWidth="1"/>
    <col min="32" max="32" width="4.44140625" style="3" customWidth="1"/>
    <col min="33" max="35" width="5.33203125" style="3" customWidth="1"/>
    <col min="36" max="36" width="6.44140625" style="3" customWidth="1"/>
    <col min="37" max="37" width="4.88671875" style="3" customWidth="1"/>
    <col min="38" max="38" width="5.33203125" style="3" customWidth="1"/>
    <col min="39" max="39" width="6.44140625" style="3" customWidth="1"/>
    <col min="40" max="41" width="5.33203125" style="3" customWidth="1"/>
    <col min="42" max="42" width="6.44140625" style="3" customWidth="1"/>
    <col min="43" max="48" width="5.33203125" style="3" customWidth="1"/>
    <col min="49" max="51" width="6.44140625" style="3" customWidth="1"/>
    <col min="52" max="58" width="5.33203125" style="3" customWidth="1"/>
    <col min="59" max="59" width="6.44140625" style="3" customWidth="1"/>
    <col min="60" max="62" width="5.33203125" style="3" customWidth="1"/>
    <col min="63" max="63" width="5.6640625" style="3" customWidth="1"/>
    <col min="64" max="64" width="5.109375" style="3" customWidth="1"/>
    <col min="65" max="16384" width="9" style="3"/>
  </cols>
  <sheetData>
    <row r="1" spans="1:76" ht="14.4" x14ac:dyDescent="0.2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  <c r="U1" s="1"/>
      <c r="V1" s="1"/>
      <c r="W1" s="1"/>
      <c r="Y1" s="1"/>
      <c r="AA1" s="1"/>
      <c r="AB1" s="1"/>
      <c r="AC1" s="1"/>
      <c r="AD1" s="1"/>
      <c r="AE1" s="1"/>
      <c r="AF1" s="1"/>
      <c r="AL1" s="1"/>
      <c r="AN1" s="1"/>
      <c r="AO1" s="1"/>
      <c r="AQ1" s="1"/>
      <c r="AR1" s="1"/>
      <c r="AS1" s="1"/>
      <c r="AT1" s="1"/>
      <c r="AU1" s="1"/>
      <c r="AV1" s="1"/>
      <c r="AW1" s="1"/>
      <c r="AX1" s="1"/>
      <c r="AY1" s="1"/>
      <c r="BF1" s="1"/>
      <c r="BG1" s="1"/>
      <c r="BH1" s="1"/>
      <c r="BI1" s="1"/>
      <c r="BJ1" s="4"/>
      <c r="BK1" s="4"/>
    </row>
    <row r="2" spans="1:76" ht="28.5" customHeight="1" x14ac:dyDescent="0.25">
      <c r="A2" s="5" t="s">
        <v>1</v>
      </c>
      <c r="C2" s="6"/>
      <c r="D2" s="7"/>
      <c r="AC2" s="1"/>
      <c r="BG2" s="8"/>
      <c r="BJ2" s="9"/>
      <c r="BK2" s="9"/>
    </row>
    <row r="3" spans="1:76" ht="30" customHeight="1" x14ac:dyDescent="0.35">
      <c r="C3" s="10"/>
      <c r="D3" s="7"/>
      <c r="AC3" s="1"/>
      <c r="AE3" s="11" t="s">
        <v>2</v>
      </c>
      <c r="AL3" s="12" t="s">
        <v>3</v>
      </c>
      <c r="BF3" s="13"/>
      <c r="BG3" s="13"/>
      <c r="BH3" s="13"/>
      <c r="BI3" s="13"/>
      <c r="BJ3" s="13"/>
      <c r="BK3" s="14"/>
    </row>
    <row r="4" spans="1:76" ht="13.5" customHeight="1" x14ac:dyDescent="0.2">
      <c r="B4" s="10"/>
      <c r="C4" s="10"/>
      <c r="D4" s="7"/>
      <c r="BH4" s="1"/>
      <c r="BI4" s="1"/>
      <c r="BJ4" s="1"/>
      <c r="BK4" s="1"/>
    </row>
    <row r="5" spans="1:76" s="20" customFormat="1" ht="13.5" customHeight="1" x14ac:dyDescent="0.15">
      <c r="A5" s="15"/>
      <c r="B5" s="16"/>
      <c r="C5" s="16"/>
      <c r="D5" s="79" t="s">
        <v>4</v>
      </c>
      <c r="E5" s="79" t="s">
        <v>5</v>
      </c>
      <c r="F5" s="81" t="s">
        <v>6</v>
      </c>
      <c r="G5" s="81"/>
      <c r="H5" s="82" t="s">
        <v>7</v>
      </c>
      <c r="I5" s="83"/>
      <c r="J5" s="83"/>
      <c r="K5" s="84"/>
      <c r="L5" s="85" t="s">
        <v>8</v>
      </c>
      <c r="M5" s="86"/>
      <c r="N5" s="86"/>
      <c r="O5" s="86"/>
      <c r="P5" s="86"/>
      <c r="Q5" s="86"/>
      <c r="R5" s="87"/>
      <c r="S5" s="73" t="s">
        <v>9</v>
      </c>
      <c r="T5" s="74"/>
      <c r="U5" s="74"/>
      <c r="V5" s="74"/>
      <c r="W5" s="75"/>
      <c r="X5" s="73" t="s">
        <v>10</v>
      </c>
      <c r="Y5" s="75"/>
      <c r="Z5" s="73" t="s">
        <v>11</v>
      </c>
      <c r="AA5" s="74"/>
      <c r="AB5" s="74"/>
      <c r="AC5" s="74"/>
      <c r="AD5" s="74"/>
      <c r="AE5" s="75"/>
      <c r="AF5" s="82" t="s">
        <v>12</v>
      </c>
      <c r="AG5" s="83"/>
      <c r="AH5" s="83"/>
      <c r="AI5" s="84"/>
      <c r="AJ5" s="85" t="s">
        <v>13</v>
      </c>
      <c r="AK5" s="86"/>
      <c r="AL5" s="87"/>
      <c r="AM5" s="85" t="s">
        <v>14</v>
      </c>
      <c r="AN5" s="86"/>
      <c r="AO5" s="87"/>
      <c r="AP5" s="73" t="s">
        <v>15</v>
      </c>
      <c r="AQ5" s="74"/>
      <c r="AR5" s="75"/>
      <c r="AS5" s="81" t="s">
        <v>16</v>
      </c>
      <c r="AT5" s="81"/>
      <c r="AU5" s="81"/>
      <c r="AV5" s="81"/>
      <c r="AW5" s="85" t="s">
        <v>17</v>
      </c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7"/>
      <c r="BK5" s="1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</row>
    <row r="6" spans="1:76" s="20" customFormat="1" ht="13.5" customHeight="1" x14ac:dyDescent="0.15">
      <c r="A6" s="21"/>
      <c r="D6" s="80"/>
      <c r="E6" s="80"/>
      <c r="F6" s="78" t="s">
        <v>18</v>
      </c>
      <c r="G6" s="78" t="s">
        <v>19</v>
      </c>
      <c r="H6" s="76" t="s">
        <v>20</v>
      </c>
      <c r="I6" s="88" t="s">
        <v>21</v>
      </c>
      <c r="J6" s="88" t="s">
        <v>22</v>
      </c>
      <c r="K6" s="88" t="s">
        <v>23</v>
      </c>
      <c r="L6" s="85" t="s">
        <v>24</v>
      </c>
      <c r="M6" s="86"/>
      <c r="N6" s="86"/>
      <c r="O6" s="86"/>
      <c r="P6" s="86"/>
      <c r="Q6" s="87"/>
      <c r="R6" s="76" t="s">
        <v>25</v>
      </c>
      <c r="S6" s="76" t="s">
        <v>26</v>
      </c>
      <c r="T6" s="76" t="s">
        <v>20</v>
      </c>
      <c r="U6" s="76" t="s">
        <v>27</v>
      </c>
      <c r="V6" s="76" t="s">
        <v>28</v>
      </c>
      <c r="W6" s="76" t="s">
        <v>29</v>
      </c>
      <c r="X6" s="78" t="s">
        <v>30</v>
      </c>
      <c r="Y6" s="78" t="s">
        <v>31</v>
      </c>
      <c r="Z6" s="76" t="s">
        <v>30</v>
      </c>
      <c r="AA6" s="76" t="s">
        <v>32</v>
      </c>
      <c r="AB6" s="82" t="s">
        <v>33</v>
      </c>
      <c r="AC6" s="83"/>
      <c r="AD6" s="84"/>
      <c r="AE6" s="76" t="s">
        <v>34</v>
      </c>
      <c r="AF6" s="76" t="s">
        <v>35</v>
      </c>
      <c r="AG6" s="90" t="s">
        <v>36</v>
      </c>
      <c r="AH6" s="90" t="s">
        <v>37</v>
      </c>
      <c r="AI6" s="90" t="s">
        <v>38</v>
      </c>
      <c r="AJ6" s="78" t="s">
        <v>30</v>
      </c>
      <c r="AK6" s="78" t="s">
        <v>39</v>
      </c>
      <c r="AL6" s="78" t="s">
        <v>40</v>
      </c>
      <c r="AM6" s="76" t="s">
        <v>26</v>
      </c>
      <c r="AN6" s="80" t="s">
        <v>41</v>
      </c>
      <c r="AO6" s="80" t="s">
        <v>42</v>
      </c>
      <c r="AP6" s="76" t="s">
        <v>30</v>
      </c>
      <c r="AQ6" s="76" t="s">
        <v>43</v>
      </c>
      <c r="AR6" s="76" t="s">
        <v>44</v>
      </c>
      <c r="AS6" s="80" t="s">
        <v>45</v>
      </c>
      <c r="AT6" s="80" t="s">
        <v>46</v>
      </c>
      <c r="AU6" s="79" t="s">
        <v>47</v>
      </c>
      <c r="AV6" s="80" t="s">
        <v>48</v>
      </c>
      <c r="AW6" s="80" t="s">
        <v>5</v>
      </c>
      <c r="AX6" s="81" t="s">
        <v>49</v>
      </c>
      <c r="AY6" s="81"/>
      <c r="AZ6" s="80" t="s">
        <v>50</v>
      </c>
      <c r="BA6" s="81" t="s">
        <v>51</v>
      </c>
      <c r="BB6" s="81"/>
      <c r="BC6" s="80" t="s">
        <v>52</v>
      </c>
      <c r="BD6" s="93" t="s">
        <v>53</v>
      </c>
      <c r="BE6" s="93" t="s">
        <v>54</v>
      </c>
      <c r="BF6" s="80" t="s">
        <v>55</v>
      </c>
      <c r="BG6" s="81" t="s">
        <v>56</v>
      </c>
      <c r="BH6" s="81"/>
      <c r="BI6" s="81"/>
      <c r="BJ6" s="81"/>
      <c r="BK6" s="18"/>
      <c r="BL6" s="19"/>
    </row>
    <row r="7" spans="1:76" s="20" customFormat="1" ht="132" customHeight="1" x14ac:dyDescent="0.15">
      <c r="A7" s="24"/>
      <c r="D7" s="80"/>
      <c r="E7" s="80"/>
      <c r="F7" s="78"/>
      <c r="G7" s="78"/>
      <c r="H7" s="77"/>
      <c r="I7" s="89"/>
      <c r="J7" s="89"/>
      <c r="K7" s="89"/>
      <c r="L7" s="25" t="s">
        <v>57</v>
      </c>
      <c r="M7" s="26" t="s">
        <v>58</v>
      </c>
      <c r="N7" s="26" t="s">
        <v>59</v>
      </c>
      <c r="O7" s="26" t="s">
        <v>60</v>
      </c>
      <c r="P7" s="26" t="s">
        <v>61</v>
      </c>
      <c r="Q7" s="25" t="s">
        <v>62</v>
      </c>
      <c r="R7" s="77"/>
      <c r="S7" s="77"/>
      <c r="T7" s="78"/>
      <c r="U7" s="77"/>
      <c r="V7" s="77"/>
      <c r="W7" s="77"/>
      <c r="X7" s="77"/>
      <c r="Y7" s="77"/>
      <c r="Z7" s="77"/>
      <c r="AA7" s="77"/>
      <c r="AB7" s="17" t="s">
        <v>63</v>
      </c>
      <c r="AC7" s="17" t="s">
        <v>64</v>
      </c>
      <c r="AD7" s="27" t="s">
        <v>65</v>
      </c>
      <c r="AE7" s="77"/>
      <c r="AF7" s="77"/>
      <c r="AG7" s="91"/>
      <c r="AH7" s="91"/>
      <c r="AI7" s="91"/>
      <c r="AJ7" s="77"/>
      <c r="AK7" s="78"/>
      <c r="AL7" s="78"/>
      <c r="AM7" s="77"/>
      <c r="AN7" s="80"/>
      <c r="AO7" s="80"/>
      <c r="AP7" s="77"/>
      <c r="AQ7" s="77"/>
      <c r="AR7" s="77"/>
      <c r="AS7" s="80"/>
      <c r="AT7" s="80"/>
      <c r="AU7" s="92"/>
      <c r="AV7" s="80"/>
      <c r="AW7" s="95"/>
      <c r="AX7" s="22" t="s">
        <v>66</v>
      </c>
      <c r="AY7" s="22" t="s">
        <v>67</v>
      </c>
      <c r="AZ7" s="95"/>
      <c r="BA7" s="22" t="s">
        <v>68</v>
      </c>
      <c r="BB7" s="22" t="s">
        <v>69</v>
      </c>
      <c r="BC7" s="95"/>
      <c r="BD7" s="109"/>
      <c r="BE7" s="94"/>
      <c r="BF7" s="95"/>
      <c r="BG7" s="22" t="s">
        <v>70</v>
      </c>
      <c r="BH7" s="23" t="s">
        <v>71</v>
      </c>
      <c r="BI7" s="23" t="s">
        <v>72</v>
      </c>
      <c r="BJ7" s="23" t="s">
        <v>73</v>
      </c>
      <c r="BK7" s="28"/>
      <c r="BL7" s="19"/>
    </row>
    <row r="8" spans="1:76" s="19" customFormat="1" ht="16.95" customHeight="1" x14ac:dyDescent="0.15">
      <c r="A8" s="96" t="s">
        <v>74</v>
      </c>
      <c r="B8" s="99" t="s">
        <v>75</v>
      </c>
      <c r="C8" s="29" t="s">
        <v>76</v>
      </c>
      <c r="D8" s="30">
        <f t="shared" ref="D8:BG12" si="0">+D30+D51</f>
        <v>96009</v>
      </c>
      <c r="E8" s="30">
        <f t="shared" si="0"/>
        <v>94880</v>
      </c>
      <c r="F8" s="30">
        <f t="shared" si="0"/>
        <v>33</v>
      </c>
      <c r="G8" s="30">
        <f t="shared" si="0"/>
        <v>497</v>
      </c>
      <c r="H8" s="30">
        <f t="shared" si="0"/>
        <v>572</v>
      </c>
      <c r="I8" s="30">
        <f t="shared" si="0"/>
        <v>379</v>
      </c>
      <c r="J8" s="30">
        <f t="shared" si="0"/>
        <v>75</v>
      </c>
      <c r="K8" s="30">
        <f t="shared" si="0"/>
        <v>128</v>
      </c>
      <c r="L8" s="30">
        <f>+L30+L51</f>
        <v>92771</v>
      </c>
      <c r="M8" s="30">
        <f t="shared" si="0"/>
        <v>67091</v>
      </c>
      <c r="N8" s="30">
        <f t="shared" si="0"/>
        <v>15927</v>
      </c>
      <c r="O8" s="30">
        <f t="shared" si="0"/>
        <v>7998</v>
      </c>
      <c r="P8" s="30">
        <f t="shared" si="0"/>
        <v>1755</v>
      </c>
      <c r="Q8" s="30">
        <f t="shared" si="0"/>
        <v>1610</v>
      </c>
      <c r="R8" s="30">
        <f t="shared" si="0"/>
        <v>2224</v>
      </c>
      <c r="S8" s="30">
        <f t="shared" si="0"/>
        <v>94768</v>
      </c>
      <c r="T8" s="30">
        <f t="shared" si="0"/>
        <v>9109</v>
      </c>
      <c r="U8" s="30">
        <f t="shared" si="0"/>
        <v>103</v>
      </c>
      <c r="V8" s="30">
        <f t="shared" si="0"/>
        <v>6654</v>
      </c>
      <c r="W8" s="30">
        <f t="shared" si="0"/>
        <v>2613</v>
      </c>
      <c r="X8" s="30">
        <f t="shared" si="0"/>
        <v>95046</v>
      </c>
      <c r="Y8" s="30">
        <f t="shared" si="0"/>
        <v>1046</v>
      </c>
      <c r="Z8" s="30">
        <f t="shared" si="0"/>
        <v>94647</v>
      </c>
      <c r="AA8" s="30">
        <f t="shared" si="0"/>
        <v>11589</v>
      </c>
      <c r="AB8" s="30">
        <f t="shared" si="0"/>
        <v>19178</v>
      </c>
      <c r="AC8" s="30">
        <f t="shared" si="0"/>
        <v>13536</v>
      </c>
      <c r="AD8" s="30">
        <f t="shared" si="0"/>
        <v>6127</v>
      </c>
      <c r="AE8" s="30">
        <f t="shared" si="0"/>
        <v>542</v>
      </c>
      <c r="AF8" s="30">
        <f t="shared" si="0"/>
        <v>144</v>
      </c>
      <c r="AG8" s="30">
        <f t="shared" si="0"/>
        <v>3917</v>
      </c>
      <c r="AH8" s="30">
        <f t="shared" si="0"/>
        <v>777</v>
      </c>
      <c r="AI8" s="30">
        <f t="shared" si="0"/>
        <v>576</v>
      </c>
      <c r="AJ8" s="30">
        <f t="shared" si="0"/>
        <v>94962</v>
      </c>
      <c r="AK8" s="30">
        <f t="shared" si="0"/>
        <v>0</v>
      </c>
      <c r="AL8" s="30">
        <f t="shared" si="0"/>
        <v>580</v>
      </c>
      <c r="AM8" s="30">
        <f t="shared" si="0"/>
        <v>94674</v>
      </c>
      <c r="AN8" s="30">
        <f t="shared" si="0"/>
        <v>1192</v>
      </c>
      <c r="AO8" s="30">
        <f t="shared" si="0"/>
        <v>1397</v>
      </c>
      <c r="AP8" s="30">
        <f t="shared" si="0"/>
        <v>95233</v>
      </c>
      <c r="AQ8" s="30">
        <f t="shared" si="0"/>
        <v>304</v>
      </c>
      <c r="AR8" s="30">
        <f t="shared" si="0"/>
        <v>34</v>
      </c>
      <c r="AS8" s="30">
        <f t="shared" si="0"/>
        <v>3439</v>
      </c>
      <c r="AT8" s="30">
        <f t="shared" si="0"/>
        <v>134</v>
      </c>
      <c r="AU8" s="30">
        <f t="shared" si="0"/>
        <v>240</v>
      </c>
      <c r="AV8" s="30">
        <f t="shared" si="0"/>
        <v>1487</v>
      </c>
      <c r="AW8" s="30">
        <f t="shared" si="0"/>
        <v>94500</v>
      </c>
      <c r="AX8" s="30">
        <f t="shared" si="0"/>
        <v>7835</v>
      </c>
      <c r="AY8" s="30">
        <f t="shared" si="0"/>
        <v>9892</v>
      </c>
      <c r="AZ8" s="30">
        <f t="shared" si="0"/>
        <v>4071</v>
      </c>
      <c r="BA8" s="30">
        <f t="shared" si="0"/>
        <v>452</v>
      </c>
      <c r="BB8" s="30">
        <f t="shared" si="0"/>
        <v>2260</v>
      </c>
      <c r="BC8" s="30">
        <f t="shared" si="0"/>
        <v>2311</v>
      </c>
      <c r="BD8" s="30">
        <f t="shared" si="0"/>
        <v>27</v>
      </c>
      <c r="BE8" s="30">
        <f t="shared" si="0"/>
        <v>1579</v>
      </c>
      <c r="BF8" s="30">
        <f t="shared" si="0"/>
        <v>2593</v>
      </c>
      <c r="BG8" s="30">
        <f t="shared" si="0"/>
        <v>1254</v>
      </c>
      <c r="BH8" s="30" t="s">
        <v>77</v>
      </c>
      <c r="BI8" s="30" t="s">
        <v>77</v>
      </c>
      <c r="BJ8" s="30" t="s">
        <v>77</v>
      </c>
      <c r="BK8" s="31"/>
      <c r="BL8" s="32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</row>
    <row r="9" spans="1:76" s="19" customFormat="1" ht="16.95" customHeight="1" x14ac:dyDescent="0.15">
      <c r="A9" s="97"/>
      <c r="B9" s="100"/>
      <c r="C9" s="34" t="s">
        <v>78</v>
      </c>
      <c r="D9" s="35">
        <f t="shared" si="0"/>
        <v>98981</v>
      </c>
      <c r="E9" s="35">
        <f t="shared" si="0"/>
        <v>97580</v>
      </c>
      <c r="F9" s="35">
        <f t="shared" si="0"/>
        <v>51</v>
      </c>
      <c r="G9" s="35">
        <f t="shared" si="0"/>
        <v>765</v>
      </c>
      <c r="H9" s="35">
        <f t="shared" si="0"/>
        <v>658</v>
      </c>
      <c r="I9" s="35">
        <f t="shared" si="0"/>
        <v>465</v>
      </c>
      <c r="J9" s="35">
        <f t="shared" si="0"/>
        <v>85</v>
      </c>
      <c r="K9" s="35">
        <f t="shared" si="0"/>
        <v>128</v>
      </c>
      <c r="L9" s="35">
        <f t="shared" si="0"/>
        <v>94653</v>
      </c>
      <c r="M9" s="35">
        <f t="shared" si="0"/>
        <v>64595</v>
      </c>
      <c r="N9" s="35">
        <f t="shared" si="0"/>
        <v>14776</v>
      </c>
      <c r="O9" s="35">
        <f t="shared" si="0"/>
        <v>10907</v>
      </c>
      <c r="P9" s="35">
        <f t="shared" si="0"/>
        <v>4375</v>
      </c>
      <c r="Q9" s="35">
        <f t="shared" si="0"/>
        <v>2506</v>
      </c>
      <c r="R9" s="35">
        <f t="shared" si="0"/>
        <v>3198</v>
      </c>
      <c r="S9" s="35">
        <f t="shared" si="0"/>
        <v>97186</v>
      </c>
      <c r="T9" s="35">
        <f t="shared" si="0"/>
        <v>9183</v>
      </c>
      <c r="U9" s="35">
        <f t="shared" si="0"/>
        <v>96</v>
      </c>
      <c r="V9" s="35">
        <f t="shared" si="0"/>
        <v>6822</v>
      </c>
      <c r="W9" s="35">
        <f t="shared" si="0"/>
        <v>2511</v>
      </c>
      <c r="X9" s="35">
        <f t="shared" si="0"/>
        <v>97802</v>
      </c>
      <c r="Y9" s="35">
        <f t="shared" si="0"/>
        <v>764</v>
      </c>
      <c r="Z9" s="35">
        <f t="shared" si="0"/>
        <v>97312</v>
      </c>
      <c r="AA9" s="35">
        <f t="shared" si="0"/>
        <v>9888</v>
      </c>
      <c r="AB9" s="35">
        <f t="shared" si="0"/>
        <v>19746</v>
      </c>
      <c r="AC9" s="35">
        <f t="shared" si="0"/>
        <v>14979</v>
      </c>
      <c r="AD9" s="35">
        <f t="shared" si="0"/>
        <v>5309</v>
      </c>
      <c r="AE9" s="35">
        <f t="shared" si="0"/>
        <v>422</v>
      </c>
      <c r="AF9" s="35">
        <f t="shared" si="0"/>
        <v>94</v>
      </c>
      <c r="AG9" s="35">
        <f t="shared" si="0"/>
        <v>4200</v>
      </c>
      <c r="AH9" s="35">
        <f t="shared" si="0"/>
        <v>711</v>
      </c>
      <c r="AI9" s="35">
        <f t="shared" si="0"/>
        <v>614</v>
      </c>
      <c r="AJ9" s="35">
        <f t="shared" si="0"/>
        <v>97912</v>
      </c>
      <c r="AK9" s="35">
        <f t="shared" si="0"/>
        <v>0</v>
      </c>
      <c r="AL9" s="35">
        <f t="shared" si="0"/>
        <v>219</v>
      </c>
      <c r="AM9" s="35" t="s">
        <v>77</v>
      </c>
      <c r="AN9" s="35">
        <f>+AN31+AN52</f>
        <v>714</v>
      </c>
      <c r="AO9" s="35" t="s">
        <v>77</v>
      </c>
      <c r="AP9" s="35">
        <f t="shared" si="0"/>
        <v>98146</v>
      </c>
      <c r="AQ9" s="35">
        <f t="shared" si="0"/>
        <v>369</v>
      </c>
      <c r="AR9" s="35">
        <f t="shared" si="0"/>
        <v>62</v>
      </c>
      <c r="AS9" s="35">
        <f t="shared" si="0"/>
        <v>3378</v>
      </c>
      <c r="AT9" s="35">
        <f t="shared" si="0"/>
        <v>172</v>
      </c>
      <c r="AU9" s="35">
        <f t="shared" si="0"/>
        <v>288</v>
      </c>
      <c r="AV9" s="35">
        <f t="shared" si="0"/>
        <v>1429</v>
      </c>
      <c r="AW9" s="35">
        <f t="shared" si="0"/>
        <v>97121</v>
      </c>
      <c r="AX9" s="35">
        <f t="shared" si="0"/>
        <v>13156</v>
      </c>
      <c r="AY9" s="35">
        <f t="shared" si="0"/>
        <v>11893</v>
      </c>
      <c r="AZ9" s="35">
        <f t="shared" si="0"/>
        <v>5642</v>
      </c>
      <c r="BA9" s="35">
        <f t="shared" si="0"/>
        <v>775</v>
      </c>
      <c r="BB9" s="35">
        <f t="shared" si="0"/>
        <v>4201</v>
      </c>
      <c r="BC9" s="35">
        <f t="shared" si="0"/>
        <v>3534</v>
      </c>
      <c r="BD9" s="35">
        <f t="shared" si="0"/>
        <v>35</v>
      </c>
      <c r="BE9" s="35">
        <f t="shared" si="0"/>
        <v>2587</v>
      </c>
      <c r="BF9" s="35">
        <f t="shared" si="0"/>
        <v>2584</v>
      </c>
      <c r="BG9" s="35">
        <f t="shared" si="0"/>
        <v>3569</v>
      </c>
      <c r="BH9" s="35" t="s">
        <v>77</v>
      </c>
      <c r="BI9" s="35" t="s">
        <v>77</v>
      </c>
      <c r="BJ9" s="35" t="s">
        <v>77</v>
      </c>
      <c r="BK9" s="31"/>
      <c r="BL9" s="32"/>
    </row>
    <row r="10" spans="1:76" s="19" customFormat="1" ht="16.95" customHeight="1" x14ac:dyDescent="0.15">
      <c r="A10" s="97"/>
      <c r="B10" s="100"/>
      <c r="C10" s="34" t="s">
        <v>79</v>
      </c>
      <c r="D10" s="35">
        <f t="shared" si="0"/>
        <v>101496</v>
      </c>
      <c r="E10" s="35">
        <f t="shared" si="0"/>
        <v>100031</v>
      </c>
      <c r="F10" s="35">
        <f t="shared" si="0"/>
        <v>74</v>
      </c>
      <c r="G10" s="35">
        <f t="shared" si="0"/>
        <v>1250</v>
      </c>
      <c r="H10" s="35">
        <f t="shared" si="0"/>
        <v>805</v>
      </c>
      <c r="I10" s="35">
        <f t="shared" si="0"/>
        <v>617</v>
      </c>
      <c r="J10" s="35">
        <f t="shared" si="0"/>
        <v>69</v>
      </c>
      <c r="K10" s="35">
        <f t="shared" si="0"/>
        <v>138</v>
      </c>
      <c r="L10" s="35">
        <f t="shared" si="0"/>
        <v>94434</v>
      </c>
      <c r="M10" s="35">
        <f t="shared" si="0"/>
        <v>59438</v>
      </c>
      <c r="N10" s="35">
        <f t="shared" si="0"/>
        <v>13608</v>
      </c>
      <c r="O10" s="35">
        <f t="shared" si="0"/>
        <v>13561</v>
      </c>
      <c r="P10" s="35">
        <f t="shared" si="0"/>
        <v>7827</v>
      </c>
      <c r="Q10" s="35">
        <f t="shared" si="0"/>
        <v>4465</v>
      </c>
      <c r="R10" s="35">
        <f t="shared" si="0"/>
        <v>5860</v>
      </c>
      <c r="S10" s="35">
        <f t="shared" si="0"/>
        <v>99685</v>
      </c>
      <c r="T10" s="35">
        <f t="shared" si="0"/>
        <v>9945</v>
      </c>
      <c r="U10" s="35">
        <f t="shared" si="0"/>
        <v>101</v>
      </c>
      <c r="V10" s="35">
        <f t="shared" si="0"/>
        <v>7508</v>
      </c>
      <c r="W10" s="35">
        <f t="shared" si="0"/>
        <v>2606</v>
      </c>
      <c r="X10" s="35">
        <f t="shared" si="0"/>
        <v>100331</v>
      </c>
      <c r="Y10" s="35">
        <f t="shared" si="0"/>
        <v>638</v>
      </c>
      <c r="Z10" s="35">
        <f t="shared" si="0"/>
        <v>99664</v>
      </c>
      <c r="AA10" s="35">
        <f t="shared" si="0"/>
        <v>8553</v>
      </c>
      <c r="AB10" s="35">
        <f t="shared" si="0"/>
        <v>20506</v>
      </c>
      <c r="AC10" s="35">
        <f t="shared" si="0"/>
        <v>16256</v>
      </c>
      <c r="AD10" s="35">
        <f t="shared" si="0"/>
        <v>4776</v>
      </c>
      <c r="AE10" s="35">
        <f t="shared" si="0"/>
        <v>411</v>
      </c>
      <c r="AF10" s="35">
        <f t="shared" si="0"/>
        <v>90</v>
      </c>
      <c r="AG10" s="35">
        <f t="shared" si="0"/>
        <v>4292</v>
      </c>
      <c r="AH10" s="35">
        <f t="shared" si="0"/>
        <v>745</v>
      </c>
      <c r="AI10" s="35">
        <f t="shared" si="0"/>
        <v>546</v>
      </c>
      <c r="AJ10" s="35">
        <f t="shared" si="0"/>
        <v>100432</v>
      </c>
      <c r="AK10" s="35">
        <f t="shared" si="0"/>
        <v>0</v>
      </c>
      <c r="AL10" s="35">
        <f t="shared" si="0"/>
        <v>188</v>
      </c>
      <c r="AM10" s="35" t="s">
        <v>77</v>
      </c>
      <c r="AN10" s="35">
        <f>+AN32+AN53</f>
        <v>610</v>
      </c>
      <c r="AO10" s="35" t="s">
        <v>77</v>
      </c>
      <c r="AP10" s="35">
        <f t="shared" si="0"/>
        <v>100599</v>
      </c>
      <c r="AQ10" s="35">
        <f t="shared" si="0"/>
        <v>416</v>
      </c>
      <c r="AR10" s="35">
        <f t="shared" si="0"/>
        <v>51</v>
      </c>
      <c r="AS10" s="35">
        <f t="shared" si="0"/>
        <v>3052</v>
      </c>
      <c r="AT10" s="35">
        <f t="shared" si="0"/>
        <v>196</v>
      </c>
      <c r="AU10" s="35">
        <f t="shared" si="0"/>
        <v>244</v>
      </c>
      <c r="AV10" s="35">
        <f t="shared" si="0"/>
        <v>1421</v>
      </c>
      <c r="AW10" s="35">
        <f t="shared" si="0"/>
        <v>99506</v>
      </c>
      <c r="AX10" s="35">
        <f t="shared" si="0"/>
        <v>16764</v>
      </c>
      <c r="AY10" s="35">
        <f t="shared" si="0"/>
        <v>13174</v>
      </c>
      <c r="AZ10" s="35">
        <f t="shared" si="0"/>
        <v>6477</v>
      </c>
      <c r="BA10" s="35">
        <f t="shared" si="0"/>
        <v>1061</v>
      </c>
      <c r="BB10" s="35">
        <f t="shared" si="0"/>
        <v>5865</v>
      </c>
      <c r="BC10" s="35">
        <f t="shared" si="0"/>
        <v>4355</v>
      </c>
      <c r="BD10" s="35">
        <f t="shared" si="0"/>
        <v>65</v>
      </c>
      <c r="BE10" s="35">
        <f t="shared" si="0"/>
        <v>3298</v>
      </c>
      <c r="BF10" s="35">
        <f t="shared" si="0"/>
        <v>2437</v>
      </c>
      <c r="BG10" s="35">
        <f t="shared" si="0"/>
        <v>5308</v>
      </c>
      <c r="BH10" s="35" t="s">
        <v>77</v>
      </c>
      <c r="BI10" s="35" t="s">
        <v>77</v>
      </c>
      <c r="BJ10" s="35" t="s">
        <v>77</v>
      </c>
      <c r="BK10" s="31"/>
      <c r="BL10" s="32"/>
    </row>
    <row r="11" spans="1:76" s="19" customFormat="1" ht="16.95" customHeight="1" x14ac:dyDescent="0.15">
      <c r="A11" s="97"/>
      <c r="B11" s="100"/>
      <c r="C11" s="34" t="s">
        <v>80</v>
      </c>
      <c r="D11" s="35">
        <f t="shared" si="0"/>
        <v>101941</v>
      </c>
      <c r="E11" s="35">
        <f t="shared" si="0"/>
        <v>100331</v>
      </c>
      <c r="F11" s="35">
        <f t="shared" si="0"/>
        <v>116</v>
      </c>
      <c r="G11" s="35">
        <f t="shared" si="0"/>
        <v>1534</v>
      </c>
      <c r="H11" s="35">
        <f t="shared" si="0"/>
        <v>852</v>
      </c>
      <c r="I11" s="35">
        <f t="shared" si="0"/>
        <v>625</v>
      </c>
      <c r="J11" s="35">
        <f t="shared" si="0"/>
        <v>73</v>
      </c>
      <c r="K11" s="35">
        <f t="shared" si="0"/>
        <v>176</v>
      </c>
      <c r="L11" s="35">
        <f t="shared" si="0"/>
        <v>91326</v>
      </c>
      <c r="M11" s="35">
        <f t="shared" si="0"/>
        <v>54072</v>
      </c>
      <c r="N11" s="35">
        <f t="shared" si="0"/>
        <v>12247</v>
      </c>
      <c r="O11" s="35">
        <f t="shared" si="0"/>
        <v>14511</v>
      </c>
      <c r="P11" s="35">
        <f t="shared" si="0"/>
        <v>10496</v>
      </c>
      <c r="Q11" s="35">
        <f t="shared" si="0"/>
        <v>6883</v>
      </c>
      <c r="R11" s="35">
        <f t="shared" si="0"/>
        <v>9240</v>
      </c>
      <c r="S11" s="35">
        <f t="shared" si="0"/>
        <v>99751</v>
      </c>
      <c r="T11" s="35">
        <f t="shared" si="0"/>
        <v>10196</v>
      </c>
      <c r="U11" s="35">
        <f t="shared" si="0"/>
        <v>112</v>
      </c>
      <c r="V11" s="35">
        <f t="shared" si="0"/>
        <v>7772</v>
      </c>
      <c r="W11" s="35">
        <f t="shared" si="0"/>
        <v>2568</v>
      </c>
      <c r="X11" s="35" t="s">
        <v>81</v>
      </c>
      <c r="Y11" s="35" t="s">
        <v>77</v>
      </c>
      <c r="Z11" s="35">
        <f t="shared" si="0"/>
        <v>99922</v>
      </c>
      <c r="AA11" s="35">
        <f t="shared" si="0"/>
        <v>7864</v>
      </c>
      <c r="AB11" s="35">
        <f t="shared" si="0"/>
        <v>21037</v>
      </c>
      <c r="AC11" s="35">
        <f t="shared" si="0"/>
        <v>17294</v>
      </c>
      <c r="AD11" s="35">
        <f t="shared" si="0"/>
        <v>4265</v>
      </c>
      <c r="AE11" s="35">
        <f t="shared" si="0"/>
        <v>287</v>
      </c>
      <c r="AF11" s="35">
        <f t="shared" si="0"/>
        <v>64</v>
      </c>
      <c r="AG11" s="35">
        <f t="shared" si="0"/>
        <v>4403</v>
      </c>
      <c r="AH11" s="35">
        <f t="shared" si="0"/>
        <v>732</v>
      </c>
      <c r="AI11" s="35">
        <f t="shared" si="0"/>
        <v>504</v>
      </c>
      <c r="AJ11" s="35">
        <f t="shared" si="0"/>
        <v>100543</v>
      </c>
      <c r="AK11" s="35">
        <f t="shared" si="0"/>
        <v>0</v>
      </c>
      <c r="AL11" s="35">
        <f t="shared" si="0"/>
        <v>235</v>
      </c>
      <c r="AM11" s="35" t="s">
        <v>77</v>
      </c>
      <c r="AN11" s="36">
        <f>+AN33+AN54</f>
        <v>664</v>
      </c>
      <c r="AO11" s="35" t="s">
        <v>77</v>
      </c>
      <c r="AP11" s="35">
        <f t="shared" si="0"/>
        <v>101017</v>
      </c>
      <c r="AQ11" s="35">
        <f t="shared" si="0"/>
        <v>506</v>
      </c>
      <c r="AR11" s="35">
        <f t="shared" si="0"/>
        <v>58</v>
      </c>
      <c r="AS11" s="35">
        <f t="shared" si="0"/>
        <v>2886</v>
      </c>
      <c r="AT11" s="35">
        <f t="shared" si="0"/>
        <v>189</v>
      </c>
      <c r="AU11" s="35">
        <f t="shared" si="0"/>
        <v>201</v>
      </c>
      <c r="AV11" s="35">
        <f t="shared" si="0"/>
        <v>1599</v>
      </c>
      <c r="AW11" s="35">
        <f t="shared" si="0"/>
        <v>99674</v>
      </c>
      <c r="AX11" s="35">
        <f t="shared" si="0"/>
        <v>18610</v>
      </c>
      <c r="AY11" s="35">
        <f t="shared" si="0"/>
        <v>13758</v>
      </c>
      <c r="AZ11" s="35">
        <f t="shared" si="0"/>
        <v>7302</v>
      </c>
      <c r="BA11" s="35">
        <f t="shared" si="0"/>
        <v>1207</v>
      </c>
      <c r="BB11" s="35">
        <f t="shared" si="0"/>
        <v>6849</v>
      </c>
      <c r="BC11" s="35">
        <f t="shared" si="0"/>
        <v>4078</v>
      </c>
      <c r="BD11" s="35">
        <f t="shared" si="0"/>
        <v>67</v>
      </c>
      <c r="BE11" s="35">
        <f t="shared" si="0"/>
        <v>3419</v>
      </c>
      <c r="BF11" s="35">
        <f t="shared" si="0"/>
        <v>2420</v>
      </c>
      <c r="BG11" s="35">
        <f t="shared" si="0"/>
        <v>6044</v>
      </c>
      <c r="BH11" s="35" t="s">
        <v>77</v>
      </c>
      <c r="BI11" s="35" t="s">
        <v>77</v>
      </c>
      <c r="BJ11" s="35" t="s">
        <v>77</v>
      </c>
      <c r="BK11" s="31"/>
      <c r="BL11" s="37"/>
    </row>
    <row r="12" spans="1:76" s="19" customFormat="1" ht="16.95" customHeight="1" x14ac:dyDescent="0.15">
      <c r="A12" s="97"/>
      <c r="B12" s="100"/>
      <c r="C12" s="34" t="s">
        <v>82</v>
      </c>
      <c r="D12" s="35">
        <f t="shared" si="0"/>
        <v>100144</v>
      </c>
      <c r="E12" s="35">
        <f t="shared" si="0"/>
        <v>98219</v>
      </c>
      <c r="F12" s="35">
        <f t="shared" si="0"/>
        <v>116</v>
      </c>
      <c r="G12" s="35">
        <f t="shared" si="0"/>
        <v>1853</v>
      </c>
      <c r="H12" s="35">
        <f t="shared" si="0"/>
        <v>1115</v>
      </c>
      <c r="I12" s="35">
        <f t="shared" si="0"/>
        <v>843</v>
      </c>
      <c r="J12" s="35">
        <f t="shared" si="0"/>
        <v>85</v>
      </c>
      <c r="K12" s="35">
        <f t="shared" si="0"/>
        <v>204</v>
      </c>
      <c r="L12" s="35">
        <f t="shared" si="0"/>
        <v>86174</v>
      </c>
      <c r="M12" s="35">
        <f t="shared" si="0"/>
        <v>47751</v>
      </c>
      <c r="N12" s="35">
        <f t="shared" si="0"/>
        <v>10837</v>
      </c>
      <c r="O12" s="35">
        <f t="shared" si="0"/>
        <v>15091</v>
      </c>
      <c r="P12" s="35">
        <f t="shared" si="0"/>
        <v>12495</v>
      </c>
      <c r="Q12" s="35">
        <f t="shared" si="0"/>
        <v>9413</v>
      </c>
      <c r="R12" s="35">
        <f t="shared" si="0"/>
        <v>12431</v>
      </c>
      <c r="S12" s="35">
        <f t="shared" si="0"/>
        <v>97743</v>
      </c>
      <c r="T12" s="35">
        <f t="shared" si="0"/>
        <v>10276</v>
      </c>
      <c r="U12" s="35">
        <f t="shared" si="0"/>
        <v>131</v>
      </c>
      <c r="V12" s="35">
        <f t="shared" si="0"/>
        <v>7843</v>
      </c>
      <c r="W12" s="35">
        <f t="shared" si="0"/>
        <v>2605</v>
      </c>
      <c r="X12" s="35">
        <f>+X34+X55</f>
        <v>98732</v>
      </c>
      <c r="Y12" s="35">
        <f>+Y34+Y55</f>
        <v>470</v>
      </c>
      <c r="Z12" s="35">
        <f t="shared" si="0"/>
        <v>97753</v>
      </c>
      <c r="AA12" s="35">
        <f t="shared" si="0"/>
        <v>7347</v>
      </c>
      <c r="AB12" s="35">
        <f t="shared" si="0"/>
        <v>20587</v>
      </c>
      <c r="AC12" s="35">
        <f t="shared" si="0"/>
        <v>17325</v>
      </c>
      <c r="AD12" s="35">
        <f t="shared" si="0"/>
        <v>3751</v>
      </c>
      <c r="AE12" s="35">
        <f t="shared" si="0"/>
        <v>272</v>
      </c>
      <c r="AF12" s="35">
        <f t="shared" si="0"/>
        <v>76</v>
      </c>
      <c r="AG12" s="35">
        <f t="shared" si="0"/>
        <v>4594</v>
      </c>
      <c r="AH12" s="35">
        <f t="shared" si="0"/>
        <v>715</v>
      </c>
      <c r="AI12" s="35">
        <f t="shared" si="0"/>
        <v>471</v>
      </c>
      <c r="AJ12" s="35">
        <f t="shared" si="0"/>
        <v>98992</v>
      </c>
      <c r="AK12" s="35">
        <f t="shared" si="0"/>
        <v>0</v>
      </c>
      <c r="AL12" s="35">
        <f t="shared" si="0"/>
        <v>205</v>
      </c>
      <c r="AM12" s="35" t="s">
        <v>77</v>
      </c>
      <c r="AN12" s="35">
        <f>+AN34+AN55</f>
        <v>591</v>
      </c>
      <c r="AO12" s="35" t="s">
        <v>77</v>
      </c>
      <c r="AP12" s="35">
        <f t="shared" si="0"/>
        <v>99137</v>
      </c>
      <c r="AQ12" s="35">
        <f t="shared" si="0"/>
        <v>704</v>
      </c>
      <c r="AR12" s="35">
        <f t="shared" si="0"/>
        <v>92</v>
      </c>
      <c r="AS12" s="35">
        <f t="shared" si="0"/>
        <v>2643</v>
      </c>
      <c r="AT12" s="35">
        <f t="shared" si="0"/>
        <v>256</v>
      </c>
      <c r="AU12" s="35">
        <f t="shared" si="0"/>
        <v>116</v>
      </c>
      <c r="AV12" s="35">
        <f t="shared" si="0"/>
        <v>1506</v>
      </c>
      <c r="AW12" s="35">
        <f t="shared" si="0"/>
        <v>97716</v>
      </c>
      <c r="AX12" s="35">
        <f t="shared" si="0"/>
        <v>16092</v>
      </c>
      <c r="AY12" s="35">
        <f t="shared" si="0"/>
        <v>11664</v>
      </c>
      <c r="AZ12" s="35">
        <f t="shared" ref="AZ12:BG12" si="1">+AZ34+AZ55</f>
        <v>7437</v>
      </c>
      <c r="BA12" s="35">
        <f t="shared" si="1"/>
        <v>1588</v>
      </c>
      <c r="BB12" s="35">
        <f t="shared" si="1"/>
        <v>7653</v>
      </c>
      <c r="BC12" s="35">
        <f t="shared" si="1"/>
        <v>4236</v>
      </c>
      <c r="BD12" s="35">
        <f t="shared" si="1"/>
        <v>70</v>
      </c>
      <c r="BE12" s="35">
        <f t="shared" si="1"/>
        <v>3975</v>
      </c>
      <c r="BF12" s="35">
        <f t="shared" si="1"/>
        <v>2378</v>
      </c>
      <c r="BG12" s="35">
        <f t="shared" si="1"/>
        <v>7148</v>
      </c>
      <c r="BH12" s="35" t="s">
        <v>77</v>
      </c>
      <c r="BI12" s="35" t="s">
        <v>77</v>
      </c>
      <c r="BJ12" s="35" t="s">
        <v>77</v>
      </c>
      <c r="BK12" s="31"/>
      <c r="BL12" s="38"/>
    </row>
    <row r="13" spans="1:76" s="19" customFormat="1" ht="16.95" customHeight="1" x14ac:dyDescent="0.15">
      <c r="A13" s="97"/>
      <c r="B13" s="100"/>
      <c r="C13" s="34" t="s">
        <v>83</v>
      </c>
      <c r="D13" s="35">
        <f t="shared" ref="D13:W26" si="2">+D35+D56</f>
        <v>99151</v>
      </c>
      <c r="E13" s="35">
        <f t="shared" si="2"/>
        <v>96917</v>
      </c>
      <c r="F13" s="35">
        <f t="shared" si="2"/>
        <v>163</v>
      </c>
      <c r="G13" s="35">
        <f t="shared" si="2"/>
        <v>1917</v>
      </c>
      <c r="H13" s="35">
        <f t="shared" si="2"/>
        <v>1375</v>
      </c>
      <c r="I13" s="35">
        <f t="shared" si="2"/>
        <v>1051</v>
      </c>
      <c r="J13" s="35">
        <f t="shared" si="2"/>
        <v>98</v>
      </c>
      <c r="K13" s="35">
        <f t="shared" si="2"/>
        <v>249</v>
      </c>
      <c r="L13" s="35">
        <f t="shared" si="2"/>
        <v>81372</v>
      </c>
      <c r="M13" s="35">
        <f t="shared" si="2"/>
        <v>41972</v>
      </c>
      <c r="N13" s="35">
        <f t="shared" si="2"/>
        <v>9943</v>
      </c>
      <c r="O13" s="35">
        <f t="shared" si="2"/>
        <v>15066</v>
      </c>
      <c r="P13" s="35">
        <f t="shared" si="2"/>
        <v>14391</v>
      </c>
      <c r="Q13" s="35">
        <f t="shared" si="2"/>
        <v>11450</v>
      </c>
      <c r="R13" s="35">
        <f t="shared" si="2"/>
        <v>15792</v>
      </c>
      <c r="S13" s="35">
        <f t="shared" si="2"/>
        <v>96178</v>
      </c>
      <c r="T13" s="35">
        <f t="shared" si="2"/>
        <v>10685</v>
      </c>
      <c r="U13" s="35">
        <f t="shared" si="2"/>
        <v>111</v>
      </c>
      <c r="V13" s="35">
        <f t="shared" si="2"/>
        <v>8342</v>
      </c>
      <c r="W13" s="35">
        <f t="shared" si="2"/>
        <v>2525</v>
      </c>
      <c r="X13" s="35" t="s">
        <v>77</v>
      </c>
      <c r="Y13" s="35" t="s">
        <v>77</v>
      </c>
      <c r="Z13" s="35">
        <f t="shared" ref="Z13:AM28" si="3">+Z35+Z56</f>
        <v>96207</v>
      </c>
      <c r="AA13" s="35">
        <f t="shared" si="3"/>
        <v>6815</v>
      </c>
      <c r="AB13" s="35">
        <f t="shared" si="3"/>
        <v>20939</v>
      </c>
      <c r="AC13" s="35">
        <f t="shared" si="3"/>
        <v>17976</v>
      </c>
      <c r="AD13" s="35">
        <f t="shared" si="3"/>
        <v>3426</v>
      </c>
      <c r="AE13" s="35">
        <f t="shared" si="3"/>
        <v>224</v>
      </c>
      <c r="AF13" s="35">
        <f t="shared" si="3"/>
        <v>68</v>
      </c>
      <c r="AG13" s="35">
        <f t="shared" si="3"/>
        <v>4407</v>
      </c>
      <c r="AH13" s="35">
        <f t="shared" si="3"/>
        <v>646</v>
      </c>
      <c r="AI13" s="35">
        <f t="shared" si="3"/>
        <v>410</v>
      </c>
      <c r="AJ13" s="35">
        <f t="shared" si="3"/>
        <v>97721</v>
      </c>
      <c r="AK13" s="35">
        <f t="shared" si="3"/>
        <v>0</v>
      </c>
      <c r="AL13" s="36">
        <f t="shared" si="3"/>
        <v>205</v>
      </c>
      <c r="AM13" s="35" t="s">
        <v>77</v>
      </c>
      <c r="AN13" s="35">
        <f>+AN35+AN56</f>
        <v>529</v>
      </c>
      <c r="AO13" s="35" t="s">
        <v>77</v>
      </c>
      <c r="AP13" s="35">
        <f t="shared" ref="AP13:BG28" si="4">+AP35+AP56</f>
        <v>97872</v>
      </c>
      <c r="AQ13" s="35">
        <f t="shared" si="4"/>
        <v>1278</v>
      </c>
      <c r="AR13" s="35">
        <f t="shared" si="4"/>
        <v>131</v>
      </c>
      <c r="AS13" s="35">
        <f t="shared" si="4"/>
        <v>2588</v>
      </c>
      <c r="AT13" s="35">
        <f t="shared" si="4"/>
        <v>271</v>
      </c>
      <c r="AU13" s="35">
        <f t="shared" si="4"/>
        <v>109</v>
      </c>
      <c r="AV13" s="35">
        <f t="shared" si="4"/>
        <v>1514</v>
      </c>
      <c r="AW13" s="35">
        <f t="shared" si="4"/>
        <v>96040</v>
      </c>
      <c r="AX13" s="35">
        <f t="shared" si="4"/>
        <v>13961</v>
      </c>
      <c r="AY13" s="35">
        <f t="shared" si="4"/>
        <v>9108</v>
      </c>
      <c r="AZ13" s="35">
        <f t="shared" si="4"/>
        <v>7714</v>
      </c>
      <c r="BA13" s="35">
        <f t="shared" si="4"/>
        <v>1635</v>
      </c>
      <c r="BB13" s="35">
        <f t="shared" si="4"/>
        <v>7781</v>
      </c>
      <c r="BC13" s="35">
        <f t="shared" si="4"/>
        <v>4271</v>
      </c>
      <c r="BD13" s="35">
        <f t="shared" si="4"/>
        <v>103</v>
      </c>
      <c r="BE13" s="35">
        <f t="shared" si="4"/>
        <v>3929</v>
      </c>
      <c r="BF13" s="35">
        <f t="shared" si="4"/>
        <v>2415</v>
      </c>
      <c r="BG13" s="35">
        <f t="shared" si="4"/>
        <v>13382</v>
      </c>
      <c r="BH13" s="35">
        <f>+BH35+BH56</f>
        <v>9166</v>
      </c>
      <c r="BI13" s="35">
        <f>+BI35+BI56</f>
        <v>205</v>
      </c>
      <c r="BJ13" s="35">
        <f>+BJ35+BJ56</f>
        <v>18154</v>
      </c>
      <c r="BK13" s="31"/>
      <c r="BL13" s="37"/>
    </row>
    <row r="14" spans="1:76" s="19" customFormat="1" ht="16.95" customHeight="1" x14ac:dyDescent="0.15">
      <c r="A14" s="97"/>
      <c r="B14" s="100"/>
      <c r="C14" s="39" t="s">
        <v>84</v>
      </c>
      <c r="D14" s="40">
        <f t="shared" si="2"/>
        <v>597722</v>
      </c>
      <c r="E14" s="40">
        <f t="shared" si="2"/>
        <v>587958</v>
      </c>
      <c r="F14" s="40">
        <f t="shared" si="2"/>
        <v>553</v>
      </c>
      <c r="G14" s="40">
        <f t="shared" si="2"/>
        <v>7816</v>
      </c>
      <c r="H14" s="35">
        <f>+H36+H57</f>
        <v>5377</v>
      </c>
      <c r="I14" s="40">
        <f t="shared" si="2"/>
        <v>3980</v>
      </c>
      <c r="J14" s="40">
        <f t="shared" si="2"/>
        <v>485</v>
      </c>
      <c r="K14" s="40">
        <f t="shared" si="2"/>
        <v>1023</v>
      </c>
      <c r="L14" s="40">
        <f t="shared" si="2"/>
        <v>540730</v>
      </c>
      <c r="M14" s="40">
        <f t="shared" si="2"/>
        <v>334919</v>
      </c>
      <c r="N14" s="40">
        <f t="shared" si="2"/>
        <v>77338</v>
      </c>
      <c r="O14" s="40">
        <f t="shared" si="2"/>
        <v>77134</v>
      </c>
      <c r="P14" s="40">
        <f t="shared" si="2"/>
        <v>51339</v>
      </c>
      <c r="Q14" s="40">
        <f t="shared" si="2"/>
        <v>36327</v>
      </c>
      <c r="R14" s="40">
        <f t="shared" si="2"/>
        <v>48745</v>
      </c>
      <c r="S14" s="40">
        <f t="shared" si="2"/>
        <v>585311</v>
      </c>
      <c r="T14" s="40">
        <f t="shared" si="2"/>
        <v>59394</v>
      </c>
      <c r="U14" s="40">
        <f t="shared" si="2"/>
        <v>654</v>
      </c>
      <c r="V14" s="40">
        <f t="shared" si="2"/>
        <v>44941</v>
      </c>
      <c r="W14" s="40">
        <f t="shared" si="2"/>
        <v>15428</v>
      </c>
      <c r="X14" s="40">
        <f>+X36+X57</f>
        <v>391911</v>
      </c>
      <c r="Y14" s="40">
        <f>+Y36+Y57</f>
        <v>2918</v>
      </c>
      <c r="Z14" s="40">
        <f t="shared" si="3"/>
        <v>585505</v>
      </c>
      <c r="AA14" s="40">
        <f t="shared" si="3"/>
        <v>52056</v>
      </c>
      <c r="AB14" s="40">
        <f t="shared" si="3"/>
        <v>121993</v>
      </c>
      <c r="AC14" s="40">
        <f t="shared" si="3"/>
        <v>97366</v>
      </c>
      <c r="AD14" s="40">
        <f t="shared" si="3"/>
        <v>27654</v>
      </c>
      <c r="AE14" s="40">
        <f t="shared" si="3"/>
        <v>2158</v>
      </c>
      <c r="AF14" s="40">
        <f t="shared" si="3"/>
        <v>536</v>
      </c>
      <c r="AG14" s="40">
        <f t="shared" si="3"/>
        <v>25813</v>
      </c>
      <c r="AH14" s="40">
        <f t="shared" si="3"/>
        <v>4326</v>
      </c>
      <c r="AI14" s="40">
        <f t="shared" si="3"/>
        <v>3121</v>
      </c>
      <c r="AJ14" s="40">
        <f t="shared" si="3"/>
        <v>590562</v>
      </c>
      <c r="AK14" s="40">
        <f t="shared" si="3"/>
        <v>0</v>
      </c>
      <c r="AL14" s="40">
        <f t="shared" si="3"/>
        <v>1632</v>
      </c>
      <c r="AM14" s="40">
        <f>+AM36+AM57</f>
        <v>94674</v>
      </c>
      <c r="AN14" s="40">
        <f t="shared" ref="AN14:AN25" si="5">+AN36+AN57</f>
        <v>4300</v>
      </c>
      <c r="AO14" s="40">
        <f>+AO36+AO57</f>
        <v>1397</v>
      </c>
      <c r="AP14" s="40">
        <f t="shared" si="4"/>
        <v>592004</v>
      </c>
      <c r="AQ14" s="40">
        <f t="shared" si="4"/>
        <v>3577</v>
      </c>
      <c r="AR14" s="40">
        <f t="shared" si="4"/>
        <v>428</v>
      </c>
      <c r="AS14" s="40">
        <f t="shared" si="4"/>
        <v>17986</v>
      </c>
      <c r="AT14" s="40">
        <f t="shared" si="4"/>
        <v>1218</v>
      </c>
      <c r="AU14" s="40">
        <f t="shared" si="4"/>
        <v>1198</v>
      </c>
      <c r="AV14" s="40">
        <f t="shared" si="4"/>
        <v>8956</v>
      </c>
      <c r="AW14" s="40">
        <f t="shared" si="4"/>
        <v>584557</v>
      </c>
      <c r="AX14" s="40">
        <f t="shared" si="4"/>
        <v>86418</v>
      </c>
      <c r="AY14" s="40">
        <f t="shared" si="4"/>
        <v>69489</v>
      </c>
      <c r="AZ14" s="40">
        <f t="shared" si="4"/>
        <v>38643</v>
      </c>
      <c r="BA14" s="40">
        <f t="shared" si="4"/>
        <v>6718</v>
      </c>
      <c r="BB14" s="40">
        <f t="shared" si="4"/>
        <v>34609</v>
      </c>
      <c r="BC14" s="40">
        <f t="shared" si="4"/>
        <v>22785</v>
      </c>
      <c r="BD14" s="40">
        <f t="shared" si="4"/>
        <v>367</v>
      </c>
      <c r="BE14" s="40">
        <f t="shared" si="4"/>
        <v>18787</v>
      </c>
      <c r="BF14" s="40">
        <f t="shared" si="4"/>
        <v>14827</v>
      </c>
      <c r="BG14" s="40">
        <f t="shared" si="4"/>
        <v>36705</v>
      </c>
      <c r="BH14" s="40">
        <f>+BH36+BH57</f>
        <v>9166</v>
      </c>
      <c r="BI14" s="40">
        <f t="shared" ref="BI14:BJ14" si="6">+BI36+BI57</f>
        <v>205</v>
      </c>
      <c r="BJ14" s="40">
        <f t="shared" si="6"/>
        <v>18154</v>
      </c>
      <c r="BK14" s="31"/>
      <c r="BL14" s="37"/>
    </row>
    <row r="15" spans="1:76" s="19" customFormat="1" ht="16.95" customHeight="1" x14ac:dyDescent="0.15">
      <c r="A15" s="97"/>
      <c r="B15" s="96" t="s">
        <v>85</v>
      </c>
      <c r="C15" s="29" t="s">
        <v>76</v>
      </c>
      <c r="D15" s="30">
        <f t="shared" si="2"/>
        <v>76701</v>
      </c>
      <c r="E15" s="30">
        <f t="shared" si="2"/>
        <v>74576</v>
      </c>
      <c r="F15" s="30">
        <f t="shared" si="2"/>
        <v>90</v>
      </c>
      <c r="G15" s="30">
        <f t="shared" si="2"/>
        <v>676</v>
      </c>
      <c r="H15" s="30">
        <f>+H37+H58</f>
        <v>1497</v>
      </c>
      <c r="I15" s="30">
        <f t="shared" si="2"/>
        <v>1242</v>
      </c>
      <c r="J15" s="30">
        <f t="shared" si="2"/>
        <v>64</v>
      </c>
      <c r="K15" s="30">
        <f t="shared" si="2"/>
        <v>230</v>
      </c>
      <c r="L15" s="30">
        <f t="shared" si="2"/>
        <v>61238</v>
      </c>
      <c r="M15" s="30">
        <f t="shared" si="2"/>
        <v>29166</v>
      </c>
      <c r="N15" s="30">
        <f t="shared" si="2"/>
        <v>8678</v>
      </c>
      <c r="O15" s="30">
        <f t="shared" si="2"/>
        <v>11650</v>
      </c>
      <c r="P15" s="30">
        <f t="shared" si="2"/>
        <v>11744</v>
      </c>
      <c r="Q15" s="30">
        <f t="shared" si="2"/>
        <v>8217</v>
      </c>
      <c r="R15" s="30">
        <f t="shared" si="2"/>
        <v>13992</v>
      </c>
      <c r="S15" s="30">
        <f t="shared" si="2"/>
        <v>73948</v>
      </c>
      <c r="T15" s="30">
        <f t="shared" si="2"/>
        <v>8033</v>
      </c>
      <c r="U15" s="30">
        <f t="shared" si="2"/>
        <v>48</v>
      </c>
      <c r="V15" s="30">
        <f t="shared" si="2"/>
        <v>6478</v>
      </c>
      <c r="W15" s="30">
        <f t="shared" si="2"/>
        <v>1653</v>
      </c>
      <c r="X15" s="30">
        <f>+X37+X58</f>
        <v>75372</v>
      </c>
      <c r="Y15" s="30">
        <f>+Y37+Y58</f>
        <v>300</v>
      </c>
      <c r="Z15" s="30">
        <f t="shared" si="3"/>
        <v>73847</v>
      </c>
      <c r="AA15" s="30">
        <f t="shared" si="3"/>
        <v>5216</v>
      </c>
      <c r="AB15" s="30">
        <f t="shared" si="3"/>
        <v>15730</v>
      </c>
      <c r="AC15" s="30">
        <f t="shared" si="3"/>
        <v>14023</v>
      </c>
      <c r="AD15" s="30">
        <f t="shared" si="3"/>
        <v>2020</v>
      </c>
      <c r="AE15" s="30">
        <f t="shared" si="3"/>
        <v>154</v>
      </c>
      <c r="AF15" s="30">
        <f t="shared" si="3"/>
        <v>28</v>
      </c>
      <c r="AG15" s="30">
        <f t="shared" si="3"/>
        <v>3045</v>
      </c>
      <c r="AH15" s="30">
        <f t="shared" si="3"/>
        <v>355</v>
      </c>
      <c r="AI15" s="30">
        <f t="shared" si="3"/>
        <v>115</v>
      </c>
      <c r="AJ15" s="30">
        <f t="shared" si="3"/>
        <v>75500</v>
      </c>
      <c r="AK15" s="30">
        <f t="shared" si="3"/>
        <v>1</v>
      </c>
      <c r="AL15" s="30">
        <f t="shared" si="3"/>
        <v>193</v>
      </c>
      <c r="AM15" s="30">
        <f>+AM37+AM58</f>
        <v>74947</v>
      </c>
      <c r="AN15" s="30">
        <f>+AN37+AN58</f>
        <v>908</v>
      </c>
      <c r="AO15" s="30">
        <f>+AO37+AO58</f>
        <v>1383</v>
      </c>
      <c r="AP15" s="30">
        <f t="shared" si="4"/>
        <v>75290</v>
      </c>
      <c r="AQ15" s="30">
        <f t="shared" si="4"/>
        <v>1432</v>
      </c>
      <c r="AR15" s="30">
        <f t="shared" si="4"/>
        <v>115</v>
      </c>
      <c r="AS15" s="30">
        <f t="shared" si="4"/>
        <v>1896</v>
      </c>
      <c r="AT15" s="30">
        <f t="shared" si="4"/>
        <v>234</v>
      </c>
      <c r="AU15" s="30">
        <f t="shared" si="4"/>
        <v>87</v>
      </c>
      <c r="AV15" s="30">
        <f t="shared" si="4"/>
        <v>995</v>
      </c>
      <c r="AW15" s="30">
        <f t="shared" si="4"/>
        <v>73985</v>
      </c>
      <c r="AX15" s="30">
        <f t="shared" si="4"/>
        <v>11084</v>
      </c>
      <c r="AY15" s="30">
        <f t="shared" si="4"/>
        <v>7132</v>
      </c>
      <c r="AZ15" s="30">
        <f t="shared" si="4"/>
        <v>8316</v>
      </c>
      <c r="BA15" s="30">
        <f t="shared" si="4"/>
        <v>1660</v>
      </c>
      <c r="BB15" s="30">
        <f t="shared" si="4"/>
        <v>9033</v>
      </c>
      <c r="BC15" s="30">
        <f t="shared" si="4"/>
        <v>3644</v>
      </c>
      <c r="BD15" s="30">
        <f t="shared" si="4"/>
        <v>126</v>
      </c>
      <c r="BE15" s="30">
        <f t="shared" si="4"/>
        <v>3080</v>
      </c>
      <c r="BF15" s="30">
        <f t="shared" si="4"/>
        <v>1146</v>
      </c>
      <c r="BG15" s="30">
        <f t="shared" si="4"/>
        <v>15516</v>
      </c>
      <c r="BH15" s="30">
        <f>+BH37+BH58</f>
        <v>11830</v>
      </c>
      <c r="BI15" s="30">
        <f>+BI37+BI58</f>
        <v>907</v>
      </c>
      <c r="BJ15" s="30">
        <f>+BJ37+BJ58</f>
        <v>22958</v>
      </c>
      <c r="BK15" s="37"/>
    </row>
    <row r="16" spans="1:76" s="19" customFormat="1" ht="16.95" customHeight="1" x14ac:dyDescent="0.15">
      <c r="A16" s="97"/>
      <c r="B16" s="97"/>
      <c r="C16" s="34" t="s">
        <v>78</v>
      </c>
      <c r="D16" s="35">
        <f t="shared" si="2"/>
        <v>78673</v>
      </c>
      <c r="E16" s="35">
        <f t="shared" si="2"/>
        <v>74393</v>
      </c>
      <c r="F16" s="35">
        <f t="shared" si="2"/>
        <v>79</v>
      </c>
      <c r="G16" s="35">
        <f t="shared" si="2"/>
        <v>628</v>
      </c>
      <c r="H16" s="35">
        <f>+H38+H59</f>
        <v>1825</v>
      </c>
      <c r="I16" s="35">
        <f t="shared" si="2"/>
        <v>1495</v>
      </c>
      <c r="J16" s="35">
        <f t="shared" si="2"/>
        <v>107</v>
      </c>
      <c r="K16" s="35">
        <f t="shared" si="2"/>
        <v>255</v>
      </c>
      <c r="L16" s="35">
        <f t="shared" si="2"/>
        <v>57753</v>
      </c>
      <c r="M16" s="35">
        <f t="shared" si="2"/>
        <v>24989</v>
      </c>
      <c r="N16" s="35">
        <f t="shared" si="2"/>
        <v>8149</v>
      </c>
      <c r="O16" s="35">
        <f t="shared" si="2"/>
        <v>12076</v>
      </c>
      <c r="P16" s="35">
        <f t="shared" si="2"/>
        <v>12539</v>
      </c>
      <c r="Q16" s="35">
        <f t="shared" si="2"/>
        <v>9080</v>
      </c>
      <c r="R16" s="35">
        <f t="shared" si="2"/>
        <v>17709</v>
      </c>
      <c r="S16" s="35">
        <f t="shared" si="2"/>
        <v>73323</v>
      </c>
      <c r="T16" s="35">
        <f t="shared" si="2"/>
        <v>9002</v>
      </c>
      <c r="U16" s="35">
        <f t="shared" si="2"/>
        <v>39</v>
      </c>
      <c r="V16" s="35">
        <f t="shared" si="2"/>
        <v>7577</v>
      </c>
      <c r="W16" s="35">
        <f t="shared" si="2"/>
        <v>1554</v>
      </c>
      <c r="X16" s="35" t="s">
        <v>77</v>
      </c>
      <c r="Y16" s="35" t="s">
        <v>77</v>
      </c>
      <c r="Z16" s="35">
        <f t="shared" si="3"/>
        <v>73301</v>
      </c>
      <c r="AA16" s="35">
        <f t="shared" si="3"/>
        <v>4650</v>
      </c>
      <c r="AB16" s="35">
        <f t="shared" si="3"/>
        <v>16619</v>
      </c>
      <c r="AC16" s="35">
        <f t="shared" si="3"/>
        <v>15104</v>
      </c>
      <c r="AD16" s="35">
        <f t="shared" si="3"/>
        <v>1815</v>
      </c>
      <c r="AE16" s="35">
        <f t="shared" si="3"/>
        <v>126</v>
      </c>
      <c r="AF16" s="35">
        <f t="shared" si="3"/>
        <v>30</v>
      </c>
      <c r="AG16" s="35">
        <f t="shared" si="3"/>
        <v>3193</v>
      </c>
      <c r="AH16" s="35">
        <f t="shared" si="3"/>
        <v>316</v>
      </c>
      <c r="AI16" s="35">
        <f t="shared" si="3"/>
        <v>122</v>
      </c>
      <c r="AJ16" s="35">
        <f t="shared" si="3"/>
        <v>76540</v>
      </c>
      <c r="AK16" s="35">
        <f t="shared" si="3"/>
        <v>0</v>
      </c>
      <c r="AL16" s="35">
        <f t="shared" si="3"/>
        <v>129</v>
      </c>
      <c r="AM16" s="35" t="s">
        <v>77</v>
      </c>
      <c r="AN16" s="35">
        <f>+AN38+AN59</f>
        <v>450</v>
      </c>
      <c r="AO16" s="35" t="s">
        <v>77</v>
      </c>
      <c r="AP16" s="35">
        <f t="shared" si="4"/>
        <v>75532</v>
      </c>
      <c r="AQ16" s="35">
        <f t="shared" si="4"/>
        <v>1751</v>
      </c>
      <c r="AR16" s="35">
        <f t="shared" si="4"/>
        <v>124</v>
      </c>
      <c r="AS16" s="35">
        <f t="shared" si="4"/>
        <v>1726</v>
      </c>
      <c r="AT16" s="35">
        <f t="shared" si="4"/>
        <v>248</v>
      </c>
      <c r="AU16" s="35">
        <f t="shared" si="4"/>
        <v>47</v>
      </c>
      <c r="AV16" s="35">
        <f t="shared" si="4"/>
        <v>1064</v>
      </c>
      <c r="AW16" s="35">
        <f t="shared" si="4"/>
        <v>73679</v>
      </c>
      <c r="AX16" s="35">
        <f t="shared" si="4"/>
        <v>12645</v>
      </c>
      <c r="AY16" s="35">
        <f t="shared" si="4"/>
        <v>7147</v>
      </c>
      <c r="AZ16" s="35">
        <f t="shared" si="4"/>
        <v>9074</v>
      </c>
      <c r="BA16" s="35">
        <f t="shared" si="4"/>
        <v>1856</v>
      </c>
      <c r="BB16" s="35">
        <f t="shared" si="4"/>
        <v>9451</v>
      </c>
      <c r="BC16" s="35">
        <f t="shared" si="4"/>
        <v>3738</v>
      </c>
      <c r="BD16" s="35">
        <f t="shared" si="4"/>
        <v>159</v>
      </c>
      <c r="BE16" s="35">
        <f t="shared" si="4"/>
        <v>3228</v>
      </c>
      <c r="BF16" s="35">
        <f t="shared" si="4"/>
        <v>1135</v>
      </c>
      <c r="BG16" s="35">
        <f t="shared" si="4"/>
        <v>18103</v>
      </c>
      <c r="BH16" s="35" t="s">
        <v>77</v>
      </c>
      <c r="BI16" s="35" t="s">
        <v>81</v>
      </c>
      <c r="BJ16" s="35" t="s">
        <v>81</v>
      </c>
      <c r="BK16" s="37"/>
    </row>
    <row r="17" spans="1:76" s="19" customFormat="1" ht="16.95" customHeight="1" x14ac:dyDescent="0.15">
      <c r="A17" s="97"/>
      <c r="B17" s="97"/>
      <c r="C17" s="34" t="s">
        <v>79</v>
      </c>
      <c r="D17" s="35">
        <f t="shared" si="2"/>
        <v>79577</v>
      </c>
      <c r="E17" s="35">
        <f t="shared" si="2"/>
        <v>74776</v>
      </c>
      <c r="F17" s="35">
        <f t="shared" si="2"/>
        <v>98</v>
      </c>
      <c r="G17" s="35">
        <f t="shared" si="2"/>
        <v>618</v>
      </c>
      <c r="H17" s="35">
        <f>+H39+H60</f>
        <v>1725</v>
      </c>
      <c r="I17" s="35">
        <f t="shared" si="2"/>
        <v>1364</v>
      </c>
      <c r="J17" s="35">
        <f t="shared" si="2"/>
        <v>109</v>
      </c>
      <c r="K17" s="35">
        <f t="shared" si="2"/>
        <v>280</v>
      </c>
      <c r="L17" s="35">
        <f t="shared" si="2"/>
        <v>54193</v>
      </c>
      <c r="M17" s="35">
        <f t="shared" si="2"/>
        <v>21887</v>
      </c>
      <c r="N17" s="35">
        <f t="shared" si="2"/>
        <v>7524</v>
      </c>
      <c r="O17" s="35">
        <f t="shared" si="2"/>
        <v>11824</v>
      </c>
      <c r="P17" s="35">
        <f t="shared" si="2"/>
        <v>12958</v>
      </c>
      <c r="Q17" s="35">
        <f t="shared" si="2"/>
        <v>9477</v>
      </c>
      <c r="R17" s="35">
        <f t="shared" si="2"/>
        <v>21649</v>
      </c>
      <c r="S17" s="35">
        <f t="shared" si="2"/>
        <v>73647</v>
      </c>
      <c r="T17" s="35">
        <f t="shared" si="2"/>
        <v>8101</v>
      </c>
      <c r="U17" s="35">
        <f t="shared" si="2"/>
        <v>61</v>
      </c>
      <c r="V17" s="35">
        <f t="shared" si="2"/>
        <v>6614</v>
      </c>
      <c r="W17" s="35">
        <f t="shared" si="2"/>
        <v>1563</v>
      </c>
      <c r="X17" s="35">
        <f>+X39+X60</f>
        <v>76131</v>
      </c>
      <c r="Y17" s="35">
        <f>+Y39+Y60</f>
        <v>259</v>
      </c>
      <c r="Z17" s="35">
        <f t="shared" si="3"/>
        <v>73476</v>
      </c>
      <c r="AA17" s="35">
        <f t="shared" si="3"/>
        <v>4120</v>
      </c>
      <c r="AB17" s="35">
        <f t="shared" si="3"/>
        <v>14728</v>
      </c>
      <c r="AC17" s="35">
        <f t="shared" si="3"/>
        <v>13381</v>
      </c>
      <c r="AD17" s="35">
        <f t="shared" si="3"/>
        <v>1617</v>
      </c>
      <c r="AE17" s="35">
        <f t="shared" si="3"/>
        <v>89</v>
      </c>
      <c r="AF17" s="35">
        <f t="shared" si="3"/>
        <v>37</v>
      </c>
      <c r="AG17" s="35">
        <f t="shared" si="3"/>
        <v>3114</v>
      </c>
      <c r="AH17" s="35">
        <f t="shared" si="3"/>
        <v>296</v>
      </c>
      <c r="AI17" s="35">
        <f t="shared" si="3"/>
        <v>121</v>
      </c>
      <c r="AJ17" s="35">
        <f t="shared" si="3"/>
        <v>76959</v>
      </c>
      <c r="AK17" s="36">
        <f t="shared" si="3"/>
        <v>0</v>
      </c>
      <c r="AL17" s="35">
        <f t="shared" si="3"/>
        <v>111</v>
      </c>
      <c r="AM17" s="35" t="s">
        <v>77</v>
      </c>
      <c r="AN17" s="35">
        <f>+AN39+AN60</f>
        <v>421</v>
      </c>
      <c r="AO17" s="35" t="s">
        <v>77</v>
      </c>
      <c r="AP17" s="35">
        <f t="shared" si="4"/>
        <v>75918</v>
      </c>
      <c r="AQ17" s="35">
        <f t="shared" si="4"/>
        <v>1695</v>
      </c>
      <c r="AR17" s="35">
        <f t="shared" si="4"/>
        <v>148</v>
      </c>
      <c r="AS17" s="35">
        <f t="shared" si="4"/>
        <v>1725</v>
      </c>
      <c r="AT17" s="35">
        <f t="shared" si="4"/>
        <v>261</v>
      </c>
      <c r="AU17" s="35">
        <f t="shared" si="4"/>
        <v>51</v>
      </c>
      <c r="AV17" s="35">
        <f t="shared" si="4"/>
        <v>1120</v>
      </c>
      <c r="AW17" s="35">
        <f t="shared" si="4"/>
        <v>73955</v>
      </c>
      <c r="AX17" s="35">
        <f t="shared" si="4"/>
        <v>12921</v>
      </c>
      <c r="AY17" s="35">
        <f t="shared" si="4"/>
        <v>7640</v>
      </c>
      <c r="AZ17" s="35">
        <f t="shared" si="4"/>
        <v>9848</v>
      </c>
      <c r="BA17" s="35">
        <f t="shared" si="4"/>
        <v>1939</v>
      </c>
      <c r="BB17" s="35">
        <f t="shared" si="4"/>
        <v>9663</v>
      </c>
      <c r="BC17" s="35">
        <f t="shared" si="4"/>
        <v>3646</v>
      </c>
      <c r="BD17" s="35">
        <f t="shared" si="4"/>
        <v>218</v>
      </c>
      <c r="BE17" s="35">
        <f t="shared" si="4"/>
        <v>3482</v>
      </c>
      <c r="BF17" s="35">
        <f t="shared" si="4"/>
        <v>1161</v>
      </c>
      <c r="BG17" s="35">
        <f t="shared" si="4"/>
        <v>19425</v>
      </c>
      <c r="BH17" s="35" t="s">
        <v>77</v>
      </c>
      <c r="BI17" s="35" t="s">
        <v>77</v>
      </c>
      <c r="BJ17" s="35" t="s">
        <v>77</v>
      </c>
      <c r="BK17" s="37"/>
    </row>
    <row r="18" spans="1:76" s="19" customFormat="1" ht="16.95" customHeight="1" x14ac:dyDescent="0.15">
      <c r="A18" s="97"/>
      <c r="B18" s="98"/>
      <c r="C18" s="41" t="s">
        <v>84</v>
      </c>
      <c r="D18" s="42">
        <f t="shared" si="2"/>
        <v>234951</v>
      </c>
      <c r="E18" s="42">
        <f t="shared" si="2"/>
        <v>223745</v>
      </c>
      <c r="F18" s="42">
        <f t="shared" si="2"/>
        <v>267</v>
      </c>
      <c r="G18" s="42">
        <f t="shared" si="2"/>
        <v>1922</v>
      </c>
      <c r="H18" s="42">
        <f>+H40+H61</f>
        <v>5047</v>
      </c>
      <c r="I18" s="42">
        <f t="shared" si="2"/>
        <v>4101</v>
      </c>
      <c r="J18" s="42">
        <f t="shared" si="2"/>
        <v>280</v>
      </c>
      <c r="K18" s="42">
        <f t="shared" si="2"/>
        <v>765</v>
      </c>
      <c r="L18" s="42">
        <f t="shared" si="2"/>
        <v>173184</v>
      </c>
      <c r="M18" s="42">
        <f t="shared" si="2"/>
        <v>76042</v>
      </c>
      <c r="N18" s="42">
        <f t="shared" si="2"/>
        <v>24351</v>
      </c>
      <c r="O18" s="42">
        <f t="shared" si="2"/>
        <v>35550</v>
      </c>
      <c r="P18" s="42">
        <f t="shared" si="2"/>
        <v>37241</v>
      </c>
      <c r="Q18" s="42">
        <f t="shared" si="2"/>
        <v>26774</v>
      </c>
      <c r="R18" s="42">
        <f t="shared" si="2"/>
        <v>53350</v>
      </c>
      <c r="S18" s="42">
        <f t="shared" si="2"/>
        <v>220918</v>
      </c>
      <c r="T18" s="42">
        <f t="shared" si="2"/>
        <v>25136</v>
      </c>
      <c r="U18" s="42">
        <f t="shared" si="2"/>
        <v>148</v>
      </c>
      <c r="V18" s="42">
        <f t="shared" si="2"/>
        <v>20669</v>
      </c>
      <c r="W18" s="42">
        <f t="shared" si="2"/>
        <v>4770</v>
      </c>
      <c r="X18" s="42">
        <f>+X40+X61</f>
        <v>151503</v>
      </c>
      <c r="Y18" s="42">
        <f>+Y40+Y61</f>
        <v>559</v>
      </c>
      <c r="Z18" s="42">
        <f t="shared" si="3"/>
        <v>220624</v>
      </c>
      <c r="AA18" s="42">
        <f t="shared" si="3"/>
        <v>13986</v>
      </c>
      <c r="AB18" s="42">
        <f t="shared" si="3"/>
        <v>47077</v>
      </c>
      <c r="AC18" s="42">
        <f t="shared" si="3"/>
        <v>42508</v>
      </c>
      <c r="AD18" s="42">
        <f t="shared" si="3"/>
        <v>5452</v>
      </c>
      <c r="AE18" s="42">
        <f t="shared" si="3"/>
        <v>369</v>
      </c>
      <c r="AF18" s="42">
        <f t="shared" si="3"/>
        <v>95</v>
      </c>
      <c r="AG18" s="42">
        <f t="shared" si="3"/>
        <v>9352</v>
      </c>
      <c r="AH18" s="42">
        <f t="shared" si="3"/>
        <v>967</v>
      </c>
      <c r="AI18" s="42">
        <f t="shared" si="3"/>
        <v>358</v>
      </c>
      <c r="AJ18" s="42">
        <f t="shared" si="3"/>
        <v>228999</v>
      </c>
      <c r="AK18" s="42">
        <f t="shared" si="3"/>
        <v>1</v>
      </c>
      <c r="AL18" s="42">
        <f t="shared" si="3"/>
        <v>433</v>
      </c>
      <c r="AM18" s="42">
        <f>+AM40+AM61</f>
        <v>74947</v>
      </c>
      <c r="AN18" s="42">
        <f>+AN40+AN61</f>
        <v>1779</v>
      </c>
      <c r="AO18" s="42">
        <f>+AO40+AO61</f>
        <v>1383</v>
      </c>
      <c r="AP18" s="42">
        <f t="shared" si="4"/>
        <v>226740</v>
      </c>
      <c r="AQ18" s="42">
        <f t="shared" si="4"/>
        <v>4878</v>
      </c>
      <c r="AR18" s="42">
        <f t="shared" si="4"/>
        <v>387</v>
      </c>
      <c r="AS18" s="42">
        <f t="shared" si="4"/>
        <v>5347</v>
      </c>
      <c r="AT18" s="42">
        <f t="shared" si="4"/>
        <v>743</v>
      </c>
      <c r="AU18" s="42">
        <f t="shared" si="4"/>
        <v>185</v>
      </c>
      <c r="AV18" s="42">
        <f t="shared" si="4"/>
        <v>3179</v>
      </c>
      <c r="AW18" s="42">
        <f t="shared" si="4"/>
        <v>221619</v>
      </c>
      <c r="AX18" s="42">
        <f t="shared" si="4"/>
        <v>36650</v>
      </c>
      <c r="AY18" s="42">
        <f t="shared" si="4"/>
        <v>21919</v>
      </c>
      <c r="AZ18" s="42">
        <f t="shared" si="4"/>
        <v>27238</v>
      </c>
      <c r="BA18" s="42">
        <f t="shared" si="4"/>
        <v>5455</v>
      </c>
      <c r="BB18" s="42">
        <f t="shared" si="4"/>
        <v>28147</v>
      </c>
      <c r="BC18" s="42">
        <f t="shared" si="4"/>
        <v>11028</v>
      </c>
      <c r="BD18" s="42">
        <f t="shared" si="4"/>
        <v>503</v>
      </c>
      <c r="BE18" s="42">
        <f t="shared" si="4"/>
        <v>9790</v>
      </c>
      <c r="BF18" s="42">
        <f t="shared" si="4"/>
        <v>3442</v>
      </c>
      <c r="BG18" s="42">
        <f t="shared" si="4"/>
        <v>53044</v>
      </c>
      <c r="BH18" s="42">
        <f>+BH40+BH61</f>
        <v>11830</v>
      </c>
      <c r="BI18" s="42">
        <f>+BI40+BI61</f>
        <v>907</v>
      </c>
      <c r="BJ18" s="42">
        <f>+BJ40+BJ61</f>
        <v>22958</v>
      </c>
      <c r="BK18" s="37"/>
    </row>
    <row r="19" spans="1:76" s="19" customFormat="1" ht="16.95" customHeight="1" x14ac:dyDescent="0.15">
      <c r="A19" s="97"/>
      <c r="B19" s="97" t="s">
        <v>86</v>
      </c>
      <c r="C19" s="43" t="s">
        <v>76</v>
      </c>
      <c r="D19" s="36">
        <f t="shared" si="2"/>
        <v>41115</v>
      </c>
      <c r="E19" s="36">
        <f t="shared" si="2"/>
        <v>40874</v>
      </c>
      <c r="F19" s="36">
        <f t="shared" si="2"/>
        <v>28</v>
      </c>
      <c r="G19" s="36">
        <f t="shared" si="2"/>
        <v>120</v>
      </c>
      <c r="H19" s="36">
        <f t="shared" si="2"/>
        <v>722</v>
      </c>
      <c r="I19" s="36">
        <f t="shared" si="2"/>
        <v>599</v>
      </c>
      <c r="J19" s="36">
        <f t="shared" si="2"/>
        <v>71</v>
      </c>
      <c r="K19" s="36">
        <f t="shared" si="2"/>
        <v>63</v>
      </c>
      <c r="L19" s="36">
        <f>+L41+L62</f>
        <v>23631</v>
      </c>
      <c r="M19" s="36">
        <f t="shared" si="2"/>
        <v>8540</v>
      </c>
      <c r="N19" s="36">
        <f t="shared" si="2"/>
        <v>3717</v>
      </c>
      <c r="O19" s="36">
        <f t="shared" si="2"/>
        <v>5769</v>
      </c>
      <c r="P19" s="36">
        <f t="shared" si="2"/>
        <v>5605</v>
      </c>
      <c r="Q19" s="36">
        <f t="shared" si="2"/>
        <v>2633</v>
      </c>
      <c r="R19" s="36">
        <f t="shared" si="2"/>
        <v>16731</v>
      </c>
      <c r="S19" s="36">
        <f t="shared" si="2"/>
        <v>40314</v>
      </c>
      <c r="T19" s="36">
        <f t="shared" si="2"/>
        <v>1634</v>
      </c>
      <c r="U19" s="36">
        <f t="shared" si="2"/>
        <v>4</v>
      </c>
      <c r="V19" s="36">
        <f t="shared" si="2"/>
        <v>976</v>
      </c>
      <c r="W19" s="36">
        <f t="shared" si="2"/>
        <v>673</v>
      </c>
      <c r="X19" s="36">
        <f t="shared" ref="X19:Y19" si="7">+X41+X62</f>
        <v>40630</v>
      </c>
      <c r="Y19" s="36">
        <f t="shared" si="7"/>
        <v>358</v>
      </c>
      <c r="Z19" s="36">
        <f t="shared" si="3"/>
        <v>40597</v>
      </c>
      <c r="AA19" s="36">
        <f t="shared" si="3"/>
        <v>1803</v>
      </c>
      <c r="AB19" s="36">
        <f t="shared" si="3"/>
        <v>3539</v>
      </c>
      <c r="AC19" s="36">
        <f t="shared" si="3"/>
        <v>3118</v>
      </c>
      <c r="AD19" s="36">
        <f t="shared" si="3"/>
        <v>539</v>
      </c>
      <c r="AE19" s="36">
        <f t="shared" si="3"/>
        <v>47</v>
      </c>
      <c r="AF19" s="36">
        <f>+AF41+AF62</f>
        <v>13</v>
      </c>
      <c r="AG19" s="36">
        <f t="shared" si="3"/>
        <v>913</v>
      </c>
      <c r="AH19" s="36">
        <f t="shared" si="3"/>
        <v>63</v>
      </c>
      <c r="AI19" s="36">
        <f t="shared" si="3"/>
        <v>59</v>
      </c>
      <c r="AJ19" s="36">
        <f t="shared" si="3"/>
        <v>40686</v>
      </c>
      <c r="AK19" s="36">
        <f t="shared" si="3"/>
        <v>0</v>
      </c>
      <c r="AL19" s="36">
        <f t="shared" si="3"/>
        <v>51</v>
      </c>
      <c r="AM19" s="36">
        <f>+AM41+AM62</f>
        <v>40759</v>
      </c>
      <c r="AN19" s="36">
        <f t="shared" si="5"/>
        <v>334</v>
      </c>
      <c r="AO19" s="36">
        <f>+AO41+AO62</f>
        <v>659</v>
      </c>
      <c r="AP19" s="36">
        <f t="shared" si="4"/>
        <v>40344</v>
      </c>
      <c r="AQ19" s="36">
        <f t="shared" si="4"/>
        <v>1152</v>
      </c>
      <c r="AR19" s="36">
        <f t="shared" si="4"/>
        <v>104</v>
      </c>
      <c r="AS19" s="36">
        <f t="shared" si="4"/>
        <v>554</v>
      </c>
      <c r="AT19" s="36">
        <f t="shared" si="4"/>
        <v>67</v>
      </c>
      <c r="AU19" s="36">
        <f t="shared" si="4"/>
        <v>28</v>
      </c>
      <c r="AV19" s="36">
        <f t="shared" si="4"/>
        <v>697</v>
      </c>
      <c r="AW19" s="36">
        <f t="shared" si="4"/>
        <v>40770</v>
      </c>
      <c r="AX19" s="36">
        <f t="shared" si="4"/>
        <v>7849</v>
      </c>
      <c r="AY19" s="36">
        <f t="shared" si="4"/>
        <v>5380</v>
      </c>
      <c r="AZ19" s="36">
        <f t="shared" si="4"/>
        <v>6179</v>
      </c>
      <c r="BA19" s="36">
        <f t="shared" si="4"/>
        <v>1344</v>
      </c>
      <c r="BB19" s="36">
        <f t="shared" si="4"/>
        <v>6864</v>
      </c>
      <c r="BC19" s="36">
        <f t="shared" si="4"/>
        <v>2074</v>
      </c>
      <c r="BD19" s="36">
        <f t="shared" si="4"/>
        <v>222</v>
      </c>
      <c r="BE19" s="36">
        <f t="shared" si="4"/>
        <v>2032</v>
      </c>
      <c r="BF19" s="36">
        <f t="shared" si="4"/>
        <v>191</v>
      </c>
      <c r="BG19" s="36" t="s">
        <v>77</v>
      </c>
      <c r="BH19" s="36" t="s">
        <v>77</v>
      </c>
      <c r="BI19" s="36" t="s">
        <v>77</v>
      </c>
      <c r="BJ19" s="36" t="s">
        <v>77</v>
      </c>
      <c r="BK19" s="31"/>
      <c r="BL19" s="37"/>
    </row>
    <row r="20" spans="1:76" s="19" customFormat="1" ht="16.95" customHeight="1" x14ac:dyDescent="0.15">
      <c r="A20" s="97"/>
      <c r="B20" s="101"/>
      <c r="C20" s="44" t="s">
        <v>78</v>
      </c>
      <c r="D20" s="35">
        <f t="shared" si="2"/>
        <v>39547</v>
      </c>
      <c r="E20" s="35">
        <f t="shared" si="2"/>
        <v>39092</v>
      </c>
      <c r="F20" s="35">
        <f t="shared" si="2"/>
        <v>25</v>
      </c>
      <c r="G20" s="35">
        <f t="shared" si="2"/>
        <v>130</v>
      </c>
      <c r="H20" s="35">
        <f t="shared" si="2"/>
        <v>516</v>
      </c>
      <c r="I20" s="35">
        <f t="shared" si="2"/>
        <v>419</v>
      </c>
      <c r="J20" s="35">
        <f>+J42+J63</f>
        <v>51</v>
      </c>
      <c r="K20" s="35">
        <f t="shared" si="2"/>
        <v>50</v>
      </c>
      <c r="L20" s="35">
        <f t="shared" si="2"/>
        <v>21052</v>
      </c>
      <c r="M20" s="35">
        <f t="shared" si="2"/>
        <v>7688</v>
      </c>
      <c r="N20" s="35">
        <f t="shared" si="2"/>
        <v>3449</v>
      </c>
      <c r="O20" s="35">
        <f t="shared" si="2"/>
        <v>5051</v>
      </c>
      <c r="P20" s="35">
        <f t="shared" si="2"/>
        <v>4864</v>
      </c>
      <c r="Q20" s="35">
        <f t="shared" si="2"/>
        <v>2325</v>
      </c>
      <c r="R20" s="35">
        <f t="shared" si="2"/>
        <v>17616</v>
      </c>
      <c r="S20" s="35">
        <f t="shared" si="2"/>
        <v>38363</v>
      </c>
      <c r="T20" s="35">
        <f t="shared" si="2"/>
        <v>1590</v>
      </c>
      <c r="U20" s="35">
        <f t="shared" si="2"/>
        <v>7</v>
      </c>
      <c r="V20" s="35">
        <f t="shared" si="2"/>
        <v>992</v>
      </c>
      <c r="W20" s="35">
        <f t="shared" si="2"/>
        <v>614</v>
      </c>
      <c r="X20" s="35" t="s">
        <v>77</v>
      </c>
      <c r="Y20" s="35" t="s">
        <v>77</v>
      </c>
      <c r="Z20" s="35">
        <f t="shared" si="3"/>
        <v>38647</v>
      </c>
      <c r="AA20" s="35">
        <f t="shared" si="3"/>
        <v>1607</v>
      </c>
      <c r="AB20" s="35">
        <f t="shared" si="3"/>
        <v>3060</v>
      </c>
      <c r="AC20" s="35">
        <f t="shared" si="3"/>
        <v>2675</v>
      </c>
      <c r="AD20" s="35">
        <f t="shared" si="3"/>
        <v>482</v>
      </c>
      <c r="AE20" s="35">
        <f t="shared" si="3"/>
        <v>60</v>
      </c>
      <c r="AF20" s="35">
        <f t="shared" si="3"/>
        <v>10</v>
      </c>
      <c r="AG20" s="35">
        <f t="shared" si="3"/>
        <v>910</v>
      </c>
      <c r="AH20" s="35">
        <f t="shared" si="3"/>
        <v>58</v>
      </c>
      <c r="AI20" s="35">
        <f t="shared" si="3"/>
        <v>68</v>
      </c>
      <c r="AJ20" s="35" t="s">
        <v>77</v>
      </c>
      <c r="AK20" s="36">
        <f>+AK42+AK63</f>
        <v>0</v>
      </c>
      <c r="AL20" s="35" t="s">
        <v>77</v>
      </c>
      <c r="AM20" s="35" t="s">
        <v>77</v>
      </c>
      <c r="AN20" s="35">
        <f t="shared" si="5"/>
        <v>231</v>
      </c>
      <c r="AO20" s="35" t="s">
        <v>77</v>
      </c>
      <c r="AP20" s="35">
        <f t="shared" si="4"/>
        <v>38515</v>
      </c>
      <c r="AQ20" s="35">
        <f t="shared" si="4"/>
        <v>880</v>
      </c>
      <c r="AR20" s="35">
        <f t="shared" si="4"/>
        <v>82</v>
      </c>
      <c r="AS20" s="35">
        <f t="shared" si="4"/>
        <v>572</v>
      </c>
      <c r="AT20" s="35">
        <f t="shared" si="4"/>
        <v>61</v>
      </c>
      <c r="AU20" s="35">
        <f t="shared" si="4"/>
        <v>17</v>
      </c>
      <c r="AV20" s="35">
        <f t="shared" si="4"/>
        <v>666</v>
      </c>
      <c r="AW20" s="35">
        <f t="shared" si="4"/>
        <v>38946</v>
      </c>
      <c r="AX20" s="35">
        <f t="shared" si="4"/>
        <v>8036</v>
      </c>
      <c r="AY20" s="35">
        <f t="shared" si="4"/>
        <v>5512</v>
      </c>
      <c r="AZ20" s="35">
        <f t="shared" si="4"/>
        <v>6451</v>
      </c>
      <c r="BA20" s="35">
        <f t="shared" si="4"/>
        <v>1363</v>
      </c>
      <c r="BB20" s="35">
        <f t="shared" si="4"/>
        <v>6991</v>
      </c>
      <c r="BC20" s="35">
        <f t="shared" si="4"/>
        <v>1861</v>
      </c>
      <c r="BD20" s="35">
        <f t="shared" si="4"/>
        <v>210</v>
      </c>
      <c r="BE20" s="35">
        <f t="shared" si="4"/>
        <v>2250</v>
      </c>
      <c r="BF20" s="35">
        <f t="shared" si="4"/>
        <v>148</v>
      </c>
      <c r="BG20" s="35" t="s">
        <v>77</v>
      </c>
      <c r="BH20" s="35" t="s">
        <v>77</v>
      </c>
      <c r="BI20" s="35" t="s">
        <v>77</v>
      </c>
      <c r="BJ20" s="35" t="s">
        <v>77</v>
      </c>
      <c r="BK20" s="31"/>
      <c r="BL20" s="37"/>
    </row>
    <row r="21" spans="1:76" s="19" customFormat="1" ht="16.95" customHeight="1" x14ac:dyDescent="0.15">
      <c r="A21" s="97"/>
      <c r="B21" s="101"/>
      <c r="C21" s="44" t="s">
        <v>79</v>
      </c>
      <c r="D21" s="35">
        <f t="shared" si="2"/>
        <v>37474</v>
      </c>
      <c r="E21" s="35">
        <f t="shared" si="2"/>
        <v>37117</v>
      </c>
      <c r="F21" s="35">
        <f t="shared" si="2"/>
        <v>32</v>
      </c>
      <c r="G21" s="35">
        <f t="shared" si="2"/>
        <v>98</v>
      </c>
      <c r="H21" s="35">
        <f t="shared" si="2"/>
        <v>415</v>
      </c>
      <c r="I21" s="35">
        <f t="shared" si="2"/>
        <v>309</v>
      </c>
      <c r="J21" s="35">
        <f>+J43+J64</f>
        <v>73</v>
      </c>
      <c r="K21" s="35">
        <f t="shared" si="2"/>
        <v>35</v>
      </c>
      <c r="L21" s="35">
        <f t="shared" si="2"/>
        <v>18817</v>
      </c>
      <c r="M21" s="35">
        <f t="shared" si="2"/>
        <v>6824</v>
      </c>
      <c r="N21" s="35">
        <f t="shared" si="2"/>
        <v>3112</v>
      </c>
      <c r="O21" s="35">
        <f t="shared" si="2"/>
        <v>4632</v>
      </c>
      <c r="P21" s="35">
        <f t="shared" si="2"/>
        <v>4249</v>
      </c>
      <c r="Q21" s="35">
        <f t="shared" si="2"/>
        <v>2162</v>
      </c>
      <c r="R21" s="35">
        <f t="shared" si="2"/>
        <v>17973</v>
      </c>
      <c r="S21" s="35">
        <f t="shared" si="2"/>
        <v>36527</v>
      </c>
      <c r="T21" s="35">
        <f t="shared" si="2"/>
        <v>1448</v>
      </c>
      <c r="U21" s="35">
        <f t="shared" si="2"/>
        <v>6</v>
      </c>
      <c r="V21" s="35">
        <f t="shared" si="2"/>
        <v>830</v>
      </c>
      <c r="W21" s="35">
        <f t="shared" si="2"/>
        <v>627</v>
      </c>
      <c r="X21" s="35">
        <f t="shared" ref="X21:AG25" si="8">+X43+X64</f>
        <v>37201</v>
      </c>
      <c r="Y21" s="35">
        <f t="shared" si="8"/>
        <v>361</v>
      </c>
      <c r="Z21" s="35">
        <f t="shared" si="8"/>
        <v>36720</v>
      </c>
      <c r="AA21" s="35">
        <f t="shared" si="8"/>
        <v>1474</v>
      </c>
      <c r="AB21" s="35">
        <f t="shared" si="3"/>
        <v>2957</v>
      </c>
      <c r="AC21" s="35">
        <f t="shared" si="8"/>
        <v>2612</v>
      </c>
      <c r="AD21" s="35">
        <f t="shared" si="8"/>
        <v>454</v>
      </c>
      <c r="AE21" s="35">
        <f t="shared" si="8"/>
        <v>42</v>
      </c>
      <c r="AF21" s="35">
        <f t="shared" si="8"/>
        <v>2</v>
      </c>
      <c r="AG21" s="35">
        <f t="shared" si="8"/>
        <v>870</v>
      </c>
      <c r="AH21" s="35">
        <f t="shared" si="3"/>
        <v>55</v>
      </c>
      <c r="AI21" s="35">
        <f t="shared" si="3"/>
        <v>55</v>
      </c>
      <c r="AJ21" s="35" t="s">
        <v>77</v>
      </c>
      <c r="AK21" s="36">
        <f>+AK43+AK64</f>
        <v>0</v>
      </c>
      <c r="AL21" s="35" t="s">
        <v>77</v>
      </c>
      <c r="AM21" s="35" t="s">
        <v>77</v>
      </c>
      <c r="AN21" s="35">
        <f t="shared" si="5"/>
        <v>201</v>
      </c>
      <c r="AO21" s="35" t="s">
        <v>77</v>
      </c>
      <c r="AP21" s="35">
        <f t="shared" si="4"/>
        <v>36523</v>
      </c>
      <c r="AQ21" s="35">
        <f t="shared" si="4"/>
        <v>674</v>
      </c>
      <c r="AR21" s="35">
        <f t="shared" si="4"/>
        <v>81</v>
      </c>
      <c r="AS21" s="35">
        <f t="shared" si="4"/>
        <v>549</v>
      </c>
      <c r="AT21" s="35">
        <f t="shared" si="4"/>
        <v>72</v>
      </c>
      <c r="AU21" s="35">
        <f t="shared" si="4"/>
        <v>14</v>
      </c>
      <c r="AV21" s="35">
        <f t="shared" si="4"/>
        <v>674</v>
      </c>
      <c r="AW21" s="35">
        <f t="shared" si="4"/>
        <v>36966</v>
      </c>
      <c r="AX21" s="35">
        <f t="shared" si="4"/>
        <v>9094</v>
      </c>
      <c r="AY21" s="35">
        <f t="shared" si="4"/>
        <v>5920</v>
      </c>
      <c r="AZ21" s="35">
        <f t="shared" si="4"/>
        <v>6561</v>
      </c>
      <c r="BA21" s="35">
        <f t="shared" si="4"/>
        <v>1359</v>
      </c>
      <c r="BB21" s="35">
        <f t="shared" si="4"/>
        <v>6613</v>
      </c>
      <c r="BC21" s="35">
        <f t="shared" si="4"/>
        <v>1863</v>
      </c>
      <c r="BD21" s="35">
        <f t="shared" si="4"/>
        <v>198</v>
      </c>
      <c r="BE21" s="35">
        <f t="shared" si="4"/>
        <v>2150</v>
      </c>
      <c r="BF21" s="35">
        <f t="shared" si="4"/>
        <v>162</v>
      </c>
      <c r="BG21" s="35" t="s">
        <v>77</v>
      </c>
      <c r="BH21" s="35" t="s">
        <v>77</v>
      </c>
      <c r="BI21" s="35" t="s">
        <v>77</v>
      </c>
      <c r="BJ21" s="35" t="s">
        <v>77</v>
      </c>
      <c r="BK21" s="31"/>
      <c r="BL21" s="37"/>
    </row>
    <row r="22" spans="1:76" s="19" customFormat="1" ht="16.95" customHeight="1" x14ac:dyDescent="0.15">
      <c r="A22" s="97"/>
      <c r="B22" s="101"/>
      <c r="C22" s="45" t="s">
        <v>84</v>
      </c>
      <c r="D22" s="40">
        <f t="shared" si="2"/>
        <v>118136</v>
      </c>
      <c r="E22" s="40">
        <f t="shared" si="2"/>
        <v>117083</v>
      </c>
      <c r="F22" s="40">
        <f t="shared" si="2"/>
        <v>85</v>
      </c>
      <c r="G22" s="40">
        <f t="shared" si="2"/>
        <v>348</v>
      </c>
      <c r="H22" s="35">
        <f t="shared" si="2"/>
        <v>1653</v>
      </c>
      <c r="I22" s="40">
        <f t="shared" si="2"/>
        <v>1327</v>
      </c>
      <c r="J22" s="40">
        <f t="shared" si="2"/>
        <v>195</v>
      </c>
      <c r="K22" s="40">
        <f t="shared" si="2"/>
        <v>148</v>
      </c>
      <c r="L22" s="40">
        <f t="shared" si="2"/>
        <v>63500</v>
      </c>
      <c r="M22" s="40">
        <f t="shared" si="2"/>
        <v>23052</v>
      </c>
      <c r="N22" s="40">
        <f t="shared" si="2"/>
        <v>10278</v>
      </c>
      <c r="O22" s="40">
        <f t="shared" si="2"/>
        <v>15452</v>
      </c>
      <c r="P22" s="40">
        <f t="shared" si="2"/>
        <v>14718</v>
      </c>
      <c r="Q22" s="40">
        <f t="shared" si="2"/>
        <v>7120</v>
      </c>
      <c r="R22" s="40">
        <f t="shared" si="2"/>
        <v>52320</v>
      </c>
      <c r="S22" s="40">
        <f t="shared" si="2"/>
        <v>115204</v>
      </c>
      <c r="T22" s="40">
        <f t="shared" si="2"/>
        <v>4672</v>
      </c>
      <c r="U22" s="40">
        <f t="shared" si="2"/>
        <v>17</v>
      </c>
      <c r="V22" s="40">
        <f t="shared" si="2"/>
        <v>2798</v>
      </c>
      <c r="W22" s="40">
        <f t="shared" si="2"/>
        <v>1914</v>
      </c>
      <c r="X22" s="40">
        <f t="shared" si="8"/>
        <v>77831</v>
      </c>
      <c r="Y22" s="40">
        <f t="shared" si="8"/>
        <v>719</v>
      </c>
      <c r="Z22" s="40">
        <f t="shared" si="8"/>
        <v>115964</v>
      </c>
      <c r="AA22" s="40">
        <f t="shared" si="8"/>
        <v>4884</v>
      </c>
      <c r="AB22" s="40">
        <f t="shared" si="3"/>
        <v>9556</v>
      </c>
      <c r="AC22" s="40">
        <f t="shared" si="8"/>
        <v>8405</v>
      </c>
      <c r="AD22" s="40">
        <f t="shared" si="8"/>
        <v>1475</v>
      </c>
      <c r="AE22" s="40">
        <f t="shared" si="8"/>
        <v>149</v>
      </c>
      <c r="AF22" s="40">
        <f t="shared" si="8"/>
        <v>25</v>
      </c>
      <c r="AG22" s="40">
        <f t="shared" si="8"/>
        <v>2693</v>
      </c>
      <c r="AH22" s="40">
        <f t="shared" si="3"/>
        <v>176</v>
      </c>
      <c r="AI22" s="40">
        <f t="shared" si="3"/>
        <v>182</v>
      </c>
      <c r="AJ22" s="40">
        <f t="shared" si="3"/>
        <v>40686</v>
      </c>
      <c r="AK22" s="36">
        <f t="shared" si="3"/>
        <v>0</v>
      </c>
      <c r="AL22" s="40">
        <f t="shared" si="3"/>
        <v>51</v>
      </c>
      <c r="AM22" s="40">
        <f t="shared" si="3"/>
        <v>40759</v>
      </c>
      <c r="AN22" s="40">
        <f t="shared" si="5"/>
        <v>766</v>
      </c>
      <c r="AO22" s="40">
        <f>+AO44+AO65</f>
        <v>659</v>
      </c>
      <c r="AP22" s="40">
        <f t="shared" si="4"/>
        <v>115382</v>
      </c>
      <c r="AQ22" s="40">
        <f t="shared" si="4"/>
        <v>2706</v>
      </c>
      <c r="AR22" s="40">
        <f t="shared" si="4"/>
        <v>267</v>
      </c>
      <c r="AS22" s="40">
        <f t="shared" si="4"/>
        <v>1675</v>
      </c>
      <c r="AT22" s="40">
        <f t="shared" si="4"/>
        <v>200</v>
      </c>
      <c r="AU22" s="40">
        <f t="shared" si="4"/>
        <v>59</v>
      </c>
      <c r="AV22" s="40">
        <f t="shared" si="4"/>
        <v>2037</v>
      </c>
      <c r="AW22" s="40">
        <f t="shared" si="4"/>
        <v>116682</v>
      </c>
      <c r="AX22" s="40">
        <f t="shared" si="4"/>
        <v>24979</v>
      </c>
      <c r="AY22" s="40">
        <f t="shared" si="4"/>
        <v>16812</v>
      </c>
      <c r="AZ22" s="40">
        <f t="shared" si="4"/>
        <v>19191</v>
      </c>
      <c r="BA22" s="40">
        <f t="shared" si="4"/>
        <v>4066</v>
      </c>
      <c r="BB22" s="40">
        <f t="shared" si="4"/>
        <v>20468</v>
      </c>
      <c r="BC22" s="40">
        <f t="shared" si="4"/>
        <v>5798</v>
      </c>
      <c r="BD22" s="40">
        <f t="shared" si="4"/>
        <v>630</v>
      </c>
      <c r="BE22" s="40">
        <f t="shared" si="4"/>
        <v>6432</v>
      </c>
      <c r="BF22" s="40">
        <f t="shared" si="4"/>
        <v>501</v>
      </c>
      <c r="BG22" s="40" t="s">
        <v>77</v>
      </c>
      <c r="BH22" s="40" t="s">
        <v>77</v>
      </c>
      <c r="BI22" s="40" t="s">
        <v>77</v>
      </c>
      <c r="BJ22" s="40" t="s">
        <v>77</v>
      </c>
      <c r="BK22" s="31"/>
      <c r="BL22" s="37"/>
    </row>
    <row r="23" spans="1:76" s="19" customFormat="1" ht="16.95" customHeight="1" x14ac:dyDescent="0.15">
      <c r="A23" s="97"/>
      <c r="B23" s="102" t="s">
        <v>87</v>
      </c>
      <c r="C23" s="103"/>
      <c r="D23" s="46">
        <f t="shared" si="2"/>
        <v>11673</v>
      </c>
      <c r="E23" s="46">
        <f t="shared" si="2"/>
        <v>9837</v>
      </c>
      <c r="F23" s="46">
        <f t="shared" si="2"/>
        <v>13</v>
      </c>
      <c r="G23" s="46">
        <f t="shared" si="2"/>
        <v>124</v>
      </c>
      <c r="H23" s="46">
        <f t="shared" si="2"/>
        <v>108</v>
      </c>
      <c r="I23" s="46">
        <f t="shared" si="2"/>
        <v>73</v>
      </c>
      <c r="J23" s="46">
        <f t="shared" si="2"/>
        <v>36</v>
      </c>
      <c r="K23" s="46">
        <f t="shared" si="2"/>
        <v>3</v>
      </c>
      <c r="L23" s="46">
        <f>+L45+L66</f>
        <v>6330</v>
      </c>
      <c r="M23" s="46">
        <f t="shared" si="2"/>
        <v>2081</v>
      </c>
      <c r="N23" s="46">
        <f t="shared" si="2"/>
        <v>1032</v>
      </c>
      <c r="O23" s="46">
        <f t="shared" si="2"/>
        <v>1640</v>
      </c>
      <c r="P23" s="46">
        <f t="shared" si="2"/>
        <v>1577</v>
      </c>
      <c r="Q23" s="46">
        <f t="shared" si="2"/>
        <v>602</v>
      </c>
      <c r="R23" s="46">
        <f t="shared" si="2"/>
        <v>3683</v>
      </c>
      <c r="S23" s="46">
        <f t="shared" si="2"/>
        <v>9776</v>
      </c>
      <c r="T23" s="46">
        <f t="shared" si="2"/>
        <v>558</v>
      </c>
      <c r="U23" s="46">
        <f t="shared" si="2"/>
        <v>2</v>
      </c>
      <c r="V23" s="46">
        <f t="shared" si="2"/>
        <v>306</v>
      </c>
      <c r="W23" s="46">
        <f t="shared" si="2"/>
        <v>280</v>
      </c>
      <c r="X23" s="46">
        <f t="shared" si="8"/>
        <v>5801</v>
      </c>
      <c r="Y23" s="46">
        <f>+Y45+Y66</f>
        <v>51</v>
      </c>
      <c r="Z23" s="46">
        <f t="shared" si="8"/>
        <v>9764</v>
      </c>
      <c r="AA23" s="46">
        <f t="shared" si="8"/>
        <v>444</v>
      </c>
      <c r="AB23" s="46">
        <f t="shared" si="3"/>
        <v>591</v>
      </c>
      <c r="AC23" s="46">
        <f t="shared" si="8"/>
        <v>486</v>
      </c>
      <c r="AD23" s="46">
        <f t="shared" si="8"/>
        <v>157</v>
      </c>
      <c r="AE23" s="46">
        <f t="shared" si="8"/>
        <v>8</v>
      </c>
      <c r="AF23" s="46">
        <f t="shared" si="8"/>
        <v>3</v>
      </c>
      <c r="AG23" s="46">
        <f t="shared" si="8"/>
        <v>216</v>
      </c>
      <c r="AH23" s="46">
        <f t="shared" si="3"/>
        <v>12</v>
      </c>
      <c r="AI23" s="46">
        <f t="shared" si="3"/>
        <v>31</v>
      </c>
      <c r="AJ23" s="46">
        <f t="shared" si="3"/>
        <v>3336</v>
      </c>
      <c r="AK23" s="46">
        <f t="shared" si="3"/>
        <v>0</v>
      </c>
      <c r="AL23" s="46">
        <f t="shared" si="3"/>
        <v>9</v>
      </c>
      <c r="AM23" s="46">
        <f t="shared" si="3"/>
        <v>3376</v>
      </c>
      <c r="AN23" s="46">
        <f t="shared" si="5"/>
        <v>91</v>
      </c>
      <c r="AO23" s="46">
        <f>+AO45+AO66</f>
        <v>74</v>
      </c>
      <c r="AP23" s="46">
        <f t="shared" si="4"/>
        <v>9333</v>
      </c>
      <c r="AQ23" s="46">
        <f t="shared" si="4"/>
        <v>433</v>
      </c>
      <c r="AR23" s="46">
        <f t="shared" si="4"/>
        <v>68</v>
      </c>
      <c r="AS23" s="46">
        <f t="shared" si="4"/>
        <v>209</v>
      </c>
      <c r="AT23" s="46">
        <f t="shared" si="4"/>
        <v>35</v>
      </c>
      <c r="AU23" s="46">
        <f t="shared" si="4"/>
        <v>10</v>
      </c>
      <c r="AV23" s="46">
        <f t="shared" si="4"/>
        <v>368</v>
      </c>
      <c r="AW23" s="46">
        <f t="shared" si="4"/>
        <v>9785</v>
      </c>
      <c r="AX23" s="46">
        <f t="shared" si="4"/>
        <v>2492</v>
      </c>
      <c r="AY23" s="46">
        <f t="shared" si="4"/>
        <v>2440</v>
      </c>
      <c r="AZ23" s="46">
        <f t="shared" si="4"/>
        <v>2354</v>
      </c>
      <c r="BA23" s="46">
        <f t="shared" si="4"/>
        <v>377</v>
      </c>
      <c r="BB23" s="46">
        <f t="shared" si="4"/>
        <v>2393</v>
      </c>
      <c r="BC23" s="46">
        <f t="shared" si="4"/>
        <v>546</v>
      </c>
      <c r="BD23" s="46">
        <f t="shared" si="4"/>
        <v>46</v>
      </c>
      <c r="BE23" s="46">
        <f t="shared" si="4"/>
        <v>829</v>
      </c>
      <c r="BF23" s="46">
        <f t="shared" si="4"/>
        <v>76</v>
      </c>
      <c r="BG23" s="46" t="s">
        <v>77</v>
      </c>
      <c r="BH23" s="46" t="s">
        <v>77</v>
      </c>
      <c r="BI23" s="46" t="s">
        <v>77</v>
      </c>
      <c r="BJ23" s="46" t="s">
        <v>77</v>
      </c>
      <c r="BK23" s="31"/>
      <c r="BL23" s="37"/>
    </row>
    <row r="24" spans="1:76" s="19" customFormat="1" ht="16.95" customHeight="1" x14ac:dyDescent="0.15">
      <c r="A24" s="97"/>
      <c r="B24" s="104" t="s">
        <v>88</v>
      </c>
      <c r="C24" s="47" t="s">
        <v>89</v>
      </c>
      <c r="D24" s="46">
        <f t="shared" si="2"/>
        <v>179</v>
      </c>
      <c r="E24" s="46">
        <f t="shared" si="2"/>
        <v>172</v>
      </c>
      <c r="F24" s="46">
        <f t="shared" si="2"/>
        <v>0</v>
      </c>
      <c r="G24" s="46">
        <f t="shared" si="2"/>
        <v>0</v>
      </c>
      <c r="H24" s="46">
        <f t="shared" si="2"/>
        <v>2</v>
      </c>
      <c r="I24" s="46">
        <f t="shared" si="2"/>
        <v>1</v>
      </c>
      <c r="J24" s="46">
        <f t="shared" si="2"/>
        <v>1</v>
      </c>
      <c r="K24" s="46">
        <f t="shared" si="2"/>
        <v>0</v>
      </c>
      <c r="L24" s="46">
        <f t="shared" si="2"/>
        <v>114</v>
      </c>
      <c r="M24" s="46">
        <f t="shared" si="2"/>
        <v>0</v>
      </c>
      <c r="N24" s="46">
        <f t="shared" si="2"/>
        <v>2</v>
      </c>
      <c r="O24" s="46">
        <f t="shared" si="2"/>
        <v>12</v>
      </c>
      <c r="P24" s="46">
        <f t="shared" si="2"/>
        <v>100</v>
      </c>
      <c r="Q24" s="46">
        <f t="shared" si="2"/>
        <v>59</v>
      </c>
      <c r="R24" s="46">
        <f t="shared" si="2"/>
        <v>28</v>
      </c>
      <c r="S24" s="46">
        <f t="shared" si="2"/>
        <v>157</v>
      </c>
      <c r="T24" s="46">
        <f t="shared" si="2"/>
        <v>44</v>
      </c>
      <c r="U24" s="46">
        <f t="shared" si="2"/>
        <v>0</v>
      </c>
      <c r="V24" s="46">
        <f t="shared" si="2"/>
        <v>0</v>
      </c>
      <c r="W24" s="46">
        <f t="shared" si="2"/>
        <v>44</v>
      </c>
      <c r="X24" s="46">
        <f t="shared" si="8"/>
        <v>84</v>
      </c>
      <c r="Y24" s="46">
        <f t="shared" si="8"/>
        <v>4</v>
      </c>
      <c r="Z24" s="46">
        <f t="shared" si="8"/>
        <v>166</v>
      </c>
      <c r="AA24" s="46">
        <f t="shared" si="8"/>
        <v>12</v>
      </c>
      <c r="AB24" s="46">
        <f t="shared" si="3"/>
        <v>4</v>
      </c>
      <c r="AC24" s="46">
        <f t="shared" si="8"/>
        <v>3</v>
      </c>
      <c r="AD24" s="46">
        <f t="shared" si="8"/>
        <v>1</v>
      </c>
      <c r="AE24" s="46">
        <f t="shared" si="8"/>
        <v>0</v>
      </c>
      <c r="AF24" s="46">
        <f t="shared" si="8"/>
        <v>0</v>
      </c>
      <c r="AG24" s="46">
        <f t="shared" si="8"/>
        <v>1</v>
      </c>
      <c r="AH24" s="46">
        <f t="shared" si="3"/>
        <v>0</v>
      </c>
      <c r="AI24" s="46">
        <f t="shared" si="3"/>
        <v>0</v>
      </c>
      <c r="AJ24" s="46">
        <f t="shared" si="3"/>
        <v>115</v>
      </c>
      <c r="AK24" s="46">
        <f t="shared" si="3"/>
        <v>0</v>
      </c>
      <c r="AL24" s="46">
        <f t="shared" si="3"/>
        <v>0</v>
      </c>
      <c r="AM24" s="46">
        <f t="shared" si="3"/>
        <v>30</v>
      </c>
      <c r="AN24" s="46">
        <f t="shared" si="5"/>
        <v>3</v>
      </c>
      <c r="AO24" s="46">
        <f>+AO46+AO67</f>
        <v>0</v>
      </c>
      <c r="AP24" s="46">
        <f t="shared" si="4"/>
        <v>165</v>
      </c>
      <c r="AQ24" s="46">
        <f t="shared" si="4"/>
        <v>1</v>
      </c>
      <c r="AR24" s="46">
        <f t="shared" si="4"/>
        <v>2</v>
      </c>
      <c r="AS24" s="46">
        <f>+AS46+AS67</f>
        <v>1</v>
      </c>
      <c r="AT24" s="46">
        <f>+AT46+AT67</f>
        <v>1</v>
      </c>
      <c r="AU24" s="46" t="s">
        <v>77</v>
      </c>
      <c r="AV24" s="46" t="s">
        <v>77</v>
      </c>
      <c r="AW24" s="46">
        <f t="shared" si="4"/>
        <v>166</v>
      </c>
      <c r="AX24" s="46">
        <f t="shared" si="4"/>
        <v>21</v>
      </c>
      <c r="AY24" s="46">
        <f t="shared" si="4"/>
        <v>14</v>
      </c>
      <c r="AZ24" s="46">
        <f t="shared" si="4"/>
        <v>3</v>
      </c>
      <c r="BA24" s="46">
        <f t="shared" si="4"/>
        <v>2</v>
      </c>
      <c r="BB24" s="46">
        <f t="shared" si="4"/>
        <v>4</v>
      </c>
      <c r="BC24" s="46">
        <f t="shared" si="4"/>
        <v>9</v>
      </c>
      <c r="BD24" s="46">
        <f t="shared" si="4"/>
        <v>0</v>
      </c>
      <c r="BE24" s="46">
        <f t="shared" si="4"/>
        <v>6</v>
      </c>
      <c r="BF24" s="46">
        <f t="shared" si="4"/>
        <v>0</v>
      </c>
      <c r="BG24" s="46">
        <f t="shared" si="4"/>
        <v>3</v>
      </c>
      <c r="BH24" s="46">
        <f t="shared" ref="BH24:BJ25" si="9">+BH46+BH67</f>
        <v>4</v>
      </c>
      <c r="BI24" s="46">
        <f t="shared" si="9"/>
        <v>0</v>
      </c>
      <c r="BJ24" s="46">
        <f t="shared" si="9"/>
        <v>1</v>
      </c>
      <c r="BK24" s="31"/>
      <c r="BL24" s="37"/>
    </row>
    <row r="25" spans="1:76" s="19" customFormat="1" ht="16.95" customHeight="1" x14ac:dyDescent="0.15">
      <c r="A25" s="97"/>
      <c r="B25" s="105"/>
      <c r="C25" s="47" t="s">
        <v>90</v>
      </c>
      <c r="D25" s="46">
        <f t="shared" si="2"/>
        <v>520</v>
      </c>
      <c r="E25" s="46">
        <f t="shared" si="2"/>
        <v>517</v>
      </c>
      <c r="F25" s="46">
        <f t="shared" si="2"/>
        <v>0</v>
      </c>
      <c r="G25" s="46">
        <f t="shared" si="2"/>
        <v>0</v>
      </c>
      <c r="H25" s="46">
        <f t="shared" si="2"/>
        <v>4</v>
      </c>
      <c r="I25" s="46">
        <f t="shared" si="2"/>
        <v>2</v>
      </c>
      <c r="J25" s="46">
        <f t="shared" si="2"/>
        <v>1</v>
      </c>
      <c r="K25" s="46">
        <f t="shared" si="2"/>
        <v>1</v>
      </c>
      <c r="L25" s="46">
        <f t="shared" si="2"/>
        <v>337</v>
      </c>
      <c r="M25" s="46">
        <f t="shared" si="2"/>
        <v>160</v>
      </c>
      <c r="N25" s="46">
        <f t="shared" si="2"/>
        <v>68</v>
      </c>
      <c r="O25" s="46">
        <f t="shared" si="2"/>
        <v>66</v>
      </c>
      <c r="P25" s="46">
        <f t="shared" si="2"/>
        <v>43</v>
      </c>
      <c r="Q25" s="46">
        <f t="shared" si="2"/>
        <v>15</v>
      </c>
      <c r="R25" s="46">
        <f t="shared" si="2"/>
        <v>165</v>
      </c>
      <c r="S25" s="46">
        <f t="shared" si="2"/>
        <v>488</v>
      </c>
      <c r="T25" s="46">
        <f t="shared" si="2"/>
        <v>32</v>
      </c>
      <c r="U25" s="46">
        <f t="shared" si="2"/>
        <v>1</v>
      </c>
      <c r="V25" s="46">
        <f t="shared" si="2"/>
        <v>12</v>
      </c>
      <c r="W25" s="46">
        <f t="shared" si="2"/>
        <v>19</v>
      </c>
      <c r="X25" s="46">
        <f t="shared" si="8"/>
        <v>162</v>
      </c>
      <c r="Y25" s="46">
        <f t="shared" si="8"/>
        <v>162</v>
      </c>
      <c r="Z25" s="46">
        <f t="shared" si="8"/>
        <v>495</v>
      </c>
      <c r="AA25" s="46">
        <f t="shared" si="8"/>
        <v>43</v>
      </c>
      <c r="AB25" s="46">
        <f t="shared" si="3"/>
        <v>15</v>
      </c>
      <c r="AC25" s="46">
        <f t="shared" si="8"/>
        <v>15</v>
      </c>
      <c r="AD25" s="46">
        <f t="shared" si="8"/>
        <v>3</v>
      </c>
      <c r="AE25" s="46">
        <f t="shared" si="8"/>
        <v>0</v>
      </c>
      <c r="AF25" s="46">
        <f t="shared" si="8"/>
        <v>0</v>
      </c>
      <c r="AG25" s="46">
        <f t="shared" si="8"/>
        <v>6</v>
      </c>
      <c r="AH25" s="46">
        <f t="shared" si="3"/>
        <v>0</v>
      </c>
      <c r="AI25" s="46">
        <f t="shared" si="3"/>
        <v>0</v>
      </c>
      <c r="AJ25" s="46">
        <f t="shared" si="3"/>
        <v>399</v>
      </c>
      <c r="AK25" s="46">
        <f t="shared" si="3"/>
        <v>0</v>
      </c>
      <c r="AL25" s="46">
        <f t="shared" si="3"/>
        <v>0</v>
      </c>
      <c r="AM25" s="46">
        <f t="shared" si="3"/>
        <v>103</v>
      </c>
      <c r="AN25" s="46">
        <f t="shared" si="5"/>
        <v>25</v>
      </c>
      <c r="AO25" s="46">
        <f>+AO47+AO68</f>
        <v>2</v>
      </c>
      <c r="AP25" s="46">
        <f t="shared" si="4"/>
        <v>511</v>
      </c>
      <c r="AQ25" s="46">
        <f t="shared" si="4"/>
        <v>8</v>
      </c>
      <c r="AR25" s="46">
        <f t="shared" si="4"/>
        <v>1</v>
      </c>
      <c r="AS25" s="46">
        <f>+AS47+AS68</f>
        <v>18</v>
      </c>
      <c r="AT25" s="46">
        <f>+AT47+AT68</f>
        <v>4</v>
      </c>
      <c r="AU25" s="46" t="s">
        <v>77</v>
      </c>
      <c r="AV25" s="46" t="s">
        <v>77</v>
      </c>
      <c r="AW25" s="46">
        <f t="shared" si="4"/>
        <v>491</v>
      </c>
      <c r="AX25" s="46">
        <f t="shared" si="4"/>
        <v>115</v>
      </c>
      <c r="AY25" s="46">
        <f t="shared" si="4"/>
        <v>75</v>
      </c>
      <c r="AZ25" s="46">
        <f t="shared" si="4"/>
        <v>21</v>
      </c>
      <c r="BA25" s="46">
        <f t="shared" si="4"/>
        <v>9</v>
      </c>
      <c r="BB25" s="46">
        <f t="shared" si="4"/>
        <v>43</v>
      </c>
      <c r="BC25" s="46">
        <f t="shared" si="4"/>
        <v>41</v>
      </c>
      <c r="BD25" s="46">
        <f t="shared" si="4"/>
        <v>1</v>
      </c>
      <c r="BE25" s="46">
        <f t="shared" si="4"/>
        <v>39</v>
      </c>
      <c r="BF25" s="46">
        <f t="shared" si="4"/>
        <v>6</v>
      </c>
      <c r="BG25" s="46">
        <f>+BG47+BG68</f>
        <v>48</v>
      </c>
      <c r="BH25" s="46">
        <f>+BH47+BH68</f>
        <v>16</v>
      </c>
      <c r="BI25" s="46">
        <f t="shared" si="9"/>
        <v>0</v>
      </c>
      <c r="BJ25" s="46">
        <f t="shared" si="9"/>
        <v>19</v>
      </c>
      <c r="BK25" s="31"/>
      <c r="BL25" s="37"/>
    </row>
    <row r="26" spans="1:76" s="19" customFormat="1" ht="16.95" customHeight="1" x14ac:dyDescent="0.15">
      <c r="A26" s="97"/>
      <c r="B26" s="105"/>
      <c r="C26" s="47" t="s">
        <v>91</v>
      </c>
      <c r="D26" s="46">
        <f t="shared" si="2"/>
        <v>2150</v>
      </c>
      <c r="E26" s="46">
        <f t="shared" si="2"/>
        <v>1880</v>
      </c>
      <c r="F26" s="46">
        <f t="shared" si="2"/>
        <v>0</v>
      </c>
      <c r="G26" s="46">
        <f t="shared" si="2"/>
        <v>1</v>
      </c>
      <c r="H26" s="46">
        <f t="shared" ref="H26:AT28" si="10">+H48+H69</f>
        <v>549</v>
      </c>
      <c r="I26" s="46">
        <f t="shared" si="10"/>
        <v>255</v>
      </c>
      <c r="J26" s="46">
        <f t="shared" si="10"/>
        <v>43</v>
      </c>
      <c r="K26" s="46">
        <f t="shared" si="10"/>
        <v>375</v>
      </c>
      <c r="L26" s="46">
        <f t="shared" si="10"/>
        <v>342</v>
      </c>
      <c r="M26" s="46">
        <f t="shared" si="10"/>
        <v>88</v>
      </c>
      <c r="N26" s="46">
        <f t="shared" si="10"/>
        <v>64</v>
      </c>
      <c r="O26" s="46">
        <f t="shared" si="10"/>
        <v>113</v>
      </c>
      <c r="P26" s="46">
        <f t="shared" si="10"/>
        <v>77</v>
      </c>
      <c r="Q26" s="46">
        <f t="shared" si="10"/>
        <v>57</v>
      </c>
      <c r="R26" s="46">
        <f t="shared" si="10"/>
        <v>136</v>
      </c>
      <c r="S26" s="46">
        <f t="shared" si="10"/>
        <v>1767</v>
      </c>
      <c r="T26" s="46">
        <f t="shared" si="10"/>
        <v>340</v>
      </c>
      <c r="U26" s="46">
        <f t="shared" si="10"/>
        <v>12</v>
      </c>
      <c r="V26" s="46">
        <f t="shared" si="10"/>
        <v>26</v>
      </c>
      <c r="W26" s="46">
        <f t="shared" si="10"/>
        <v>328</v>
      </c>
      <c r="X26" s="46">
        <f t="shared" si="10"/>
        <v>380</v>
      </c>
      <c r="Y26" s="46">
        <f t="shared" si="10"/>
        <v>29</v>
      </c>
      <c r="Z26" s="46">
        <f t="shared" si="10"/>
        <v>1769</v>
      </c>
      <c r="AA26" s="46">
        <f t="shared" si="10"/>
        <v>179</v>
      </c>
      <c r="AB26" s="46">
        <f t="shared" si="3"/>
        <v>203</v>
      </c>
      <c r="AC26" s="46">
        <f t="shared" si="10"/>
        <v>187</v>
      </c>
      <c r="AD26" s="46">
        <f t="shared" si="10"/>
        <v>35</v>
      </c>
      <c r="AE26" s="46">
        <f t="shared" si="10"/>
        <v>5</v>
      </c>
      <c r="AF26" s="46">
        <f t="shared" si="10"/>
        <v>0</v>
      </c>
      <c r="AG26" s="46">
        <f t="shared" si="10"/>
        <v>18</v>
      </c>
      <c r="AH26" s="46">
        <f t="shared" si="3"/>
        <v>3</v>
      </c>
      <c r="AI26" s="46">
        <f t="shared" si="3"/>
        <v>2</v>
      </c>
      <c r="AJ26" s="46">
        <f t="shared" si="10"/>
        <v>1532</v>
      </c>
      <c r="AK26" s="46">
        <f t="shared" si="10"/>
        <v>0</v>
      </c>
      <c r="AL26" s="46">
        <f t="shared" si="10"/>
        <v>4</v>
      </c>
      <c r="AM26" s="46">
        <f t="shared" si="10"/>
        <v>425</v>
      </c>
      <c r="AN26" s="46">
        <f t="shared" si="10"/>
        <v>219</v>
      </c>
      <c r="AO26" s="46">
        <f t="shared" si="10"/>
        <v>34</v>
      </c>
      <c r="AP26" s="46">
        <f t="shared" si="10"/>
        <v>1724</v>
      </c>
      <c r="AQ26" s="46">
        <f t="shared" si="10"/>
        <v>36</v>
      </c>
      <c r="AR26" s="46">
        <f t="shared" si="10"/>
        <v>19</v>
      </c>
      <c r="AS26" s="46">
        <f t="shared" si="10"/>
        <v>58</v>
      </c>
      <c r="AT26" s="46">
        <f t="shared" si="10"/>
        <v>24</v>
      </c>
      <c r="AU26" s="46" t="s">
        <v>77</v>
      </c>
      <c r="AV26" s="46" t="s">
        <v>77</v>
      </c>
      <c r="AW26" s="46">
        <f t="shared" si="4"/>
        <v>1664</v>
      </c>
      <c r="AX26" s="46">
        <f t="shared" si="4"/>
        <v>166</v>
      </c>
      <c r="AY26" s="46">
        <f t="shared" si="4"/>
        <v>100</v>
      </c>
      <c r="AZ26" s="46">
        <f t="shared" si="4"/>
        <v>112</v>
      </c>
      <c r="BA26" s="46">
        <f t="shared" si="4"/>
        <v>28</v>
      </c>
      <c r="BB26" s="46">
        <f t="shared" si="4"/>
        <v>259</v>
      </c>
      <c r="BC26" s="46">
        <f t="shared" si="4"/>
        <v>72</v>
      </c>
      <c r="BD26" s="46">
        <f t="shared" si="4"/>
        <v>12</v>
      </c>
      <c r="BE26" s="46">
        <f t="shared" si="4"/>
        <v>170</v>
      </c>
      <c r="BF26" s="46">
        <f t="shared" si="4"/>
        <v>25</v>
      </c>
      <c r="BG26" s="46">
        <f t="shared" si="4"/>
        <v>64</v>
      </c>
      <c r="BH26" s="46">
        <f t="shared" ref="BH26:BJ28" si="11">+BH48+BH69</f>
        <v>16</v>
      </c>
      <c r="BI26" s="46">
        <f t="shared" si="11"/>
        <v>0</v>
      </c>
      <c r="BJ26" s="46">
        <f t="shared" si="11"/>
        <v>23</v>
      </c>
      <c r="BK26" s="31"/>
      <c r="BL26" s="37"/>
    </row>
    <row r="27" spans="1:76" s="19" customFormat="1" ht="16.95" customHeight="1" x14ac:dyDescent="0.15">
      <c r="A27" s="97"/>
      <c r="B27" s="105"/>
      <c r="C27" s="47" t="s">
        <v>92</v>
      </c>
      <c r="D27" s="46">
        <f t="shared" ref="D27:AT28" si="12">+D49+D70</f>
        <v>11494</v>
      </c>
      <c r="E27" s="46">
        <f t="shared" si="12"/>
        <v>11113</v>
      </c>
      <c r="F27" s="46">
        <f t="shared" si="12"/>
        <v>72</v>
      </c>
      <c r="G27" s="46">
        <f t="shared" si="12"/>
        <v>412</v>
      </c>
      <c r="H27" s="46">
        <f t="shared" si="12"/>
        <v>125</v>
      </c>
      <c r="I27" s="46">
        <f t="shared" si="12"/>
        <v>90</v>
      </c>
      <c r="J27" s="46">
        <f t="shared" si="12"/>
        <v>22</v>
      </c>
      <c r="K27" s="46">
        <f t="shared" si="10"/>
        <v>18</v>
      </c>
      <c r="L27" s="46">
        <f t="shared" si="12"/>
        <v>6876</v>
      </c>
      <c r="M27" s="46">
        <f t="shared" si="12"/>
        <v>2812</v>
      </c>
      <c r="N27" s="46">
        <f t="shared" si="12"/>
        <v>1539</v>
      </c>
      <c r="O27" s="46">
        <f t="shared" si="12"/>
        <v>1773</v>
      </c>
      <c r="P27" s="46">
        <f t="shared" si="12"/>
        <v>752</v>
      </c>
      <c r="Q27" s="46">
        <f t="shared" si="12"/>
        <v>452</v>
      </c>
      <c r="R27" s="46">
        <f t="shared" si="12"/>
        <v>1764</v>
      </c>
      <c r="S27" s="46">
        <f t="shared" si="12"/>
        <v>10959</v>
      </c>
      <c r="T27" s="46">
        <f t="shared" si="10"/>
        <v>886</v>
      </c>
      <c r="U27" s="46">
        <f t="shared" si="12"/>
        <v>19</v>
      </c>
      <c r="V27" s="46">
        <f t="shared" si="12"/>
        <v>284</v>
      </c>
      <c r="W27" s="46">
        <f t="shared" si="12"/>
        <v>669</v>
      </c>
      <c r="X27" s="46">
        <f t="shared" si="12"/>
        <v>6355</v>
      </c>
      <c r="Y27" s="46">
        <f t="shared" si="12"/>
        <v>138</v>
      </c>
      <c r="Z27" s="46">
        <f t="shared" si="12"/>
        <v>10954</v>
      </c>
      <c r="AA27" s="46">
        <f t="shared" si="12"/>
        <v>1118</v>
      </c>
      <c r="AB27" s="46">
        <f t="shared" si="3"/>
        <v>947</v>
      </c>
      <c r="AC27" s="46">
        <f t="shared" si="12"/>
        <v>723</v>
      </c>
      <c r="AD27" s="46">
        <f t="shared" si="12"/>
        <v>243</v>
      </c>
      <c r="AE27" s="46">
        <f t="shared" si="12"/>
        <v>20</v>
      </c>
      <c r="AF27" s="46">
        <f t="shared" si="12"/>
        <v>3</v>
      </c>
      <c r="AG27" s="46">
        <f t="shared" si="12"/>
        <v>150</v>
      </c>
      <c r="AH27" s="46">
        <f t="shared" si="3"/>
        <v>7</v>
      </c>
      <c r="AI27" s="46">
        <f t="shared" si="3"/>
        <v>44</v>
      </c>
      <c r="AJ27" s="46">
        <f t="shared" si="12"/>
        <v>7868</v>
      </c>
      <c r="AK27" s="46">
        <f t="shared" si="12"/>
        <v>0</v>
      </c>
      <c r="AL27" s="46">
        <f t="shared" si="12"/>
        <v>24</v>
      </c>
      <c r="AM27" s="46">
        <f t="shared" si="12"/>
        <v>3228</v>
      </c>
      <c r="AN27" s="46">
        <f t="shared" si="12"/>
        <v>996</v>
      </c>
      <c r="AO27" s="46">
        <f t="shared" si="12"/>
        <v>176</v>
      </c>
      <c r="AP27" s="46">
        <f t="shared" si="12"/>
        <v>11067</v>
      </c>
      <c r="AQ27" s="46">
        <f t="shared" si="12"/>
        <v>178</v>
      </c>
      <c r="AR27" s="46">
        <f t="shared" si="12"/>
        <v>38</v>
      </c>
      <c r="AS27" s="46">
        <f t="shared" si="12"/>
        <v>338.1</v>
      </c>
      <c r="AT27" s="46">
        <f t="shared" si="12"/>
        <v>85</v>
      </c>
      <c r="AU27" s="46" t="s">
        <v>77</v>
      </c>
      <c r="AV27" s="46" t="s">
        <v>77</v>
      </c>
      <c r="AW27" s="46">
        <f t="shared" si="4"/>
        <v>10824</v>
      </c>
      <c r="AX27" s="46">
        <f t="shared" si="4"/>
        <v>1612</v>
      </c>
      <c r="AY27" s="46">
        <f t="shared" si="4"/>
        <v>1509</v>
      </c>
      <c r="AZ27" s="46">
        <f t="shared" si="4"/>
        <v>1226</v>
      </c>
      <c r="BA27" s="46">
        <f t="shared" si="4"/>
        <v>600</v>
      </c>
      <c r="BB27" s="46">
        <f t="shared" si="4"/>
        <v>2341</v>
      </c>
      <c r="BC27" s="46">
        <f t="shared" si="4"/>
        <v>756</v>
      </c>
      <c r="BD27" s="46">
        <f t="shared" si="4"/>
        <v>33</v>
      </c>
      <c r="BE27" s="46">
        <f t="shared" si="4"/>
        <v>979</v>
      </c>
      <c r="BF27" s="46">
        <f t="shared" si="4"/>
        <v>252</v>
      </c>
      <c r="BG27" s="46">
        <f t="shared" si="4"/>
        <v>589</v>
      </c>
      <c r="BH27" s="46">
        <f t="shared" si="11"/>
        <v>223</v>
      </c>
      <c r="BI27" s="46">
        <f t="shared" si="11"/>
        <v>2</v>
      </c>
      <c r="BJ27" s="46">
        <f t="shared" si="11"/>
        <v>340</v>
      </c>
      <c r="BK27" s="31"/>
      <c r="BL27" s="37"/>
    </row>
    <row r="28" spans="1:76" s="19" customFormat="1" ht="16.95" customHeight="1" x14ac:dyDescent="0.15">
      <c r="A28" s="97"/>
      <c r="B28" s="106"/>
      <c r="C28" s="47" t="s">
        <v>93</v>
      </c>
      <c r="D28" s="46">
        <f t="shared" si="12"/>
        <v>231</v>
      </c>
      <c r="E28" s="46">
        <f t="shared" si="12"/>
        <v>70</v>
      </c>
      <c r="F28" s="46">
        <f t="shared" si="12"/>
        <v>0</v>
      </c>
      <c r="G28" s="46">
        <f t="shared" si="12"/>
        <v>6</v>
      </c>
      <c r="H28" s="46">
        <f t="shared" si="12"/>
        <v>0</v>
      </c>
      <c r="I28" s="46">
        <f t="shared" si="12"/>
        <v>0</v>
      </c>
      <c r="J28" s="46">
        <f t="shared" si="12"/>
        <v>0</v>
      </c>
      <c r="K28" s="46">
        <f t="shared" si="10"/>
        <v>0</v>
      </c>
      <c r="L28" s="46">
        <f t="shared" si="12"/>
        <v>68</v>
      </c>
      <c r="M28" s="46">
        <f t="shared" si="12"/>
        <v>35</v>
      </c>
      <c r="N28" s="46">
        <f t="shared" si="12"/>
        <v>10</v>
      </c>
      <c r="O28" s="46">
        <f t="shared" si="12"/>
        <v>13</v>
      </c>
      <c r="P28" s="46">
        <f t="shared" si="12"/>
        <v>10</v>
      </c>
      <c r="Q28" s="46">
        <f t="shared" si="12"/>
        <v>12</v>
      </c>
      <c r="R28" s="46">
        <f t="shared" si="12"/>
        <v>2</v>
      </c>
      <c r="S28" s="46">
        <f t="shared" si="12"/>
        <v>69</v>
      </c>
      <c r="T28" s="46">
        <f t="shared" si="10"/>
        <v>20</v>
      </c>
      <c r="U28" s="46">
        <f t="shared" si="12"/>
        <v>0</v>
      </c>
      <c r="V28" s="46">
        <f t="shared" si="12"/>
        <v>13</v>
      </c>
      <c r="W28" s="46">
        <f>+W50+W71</f>
        <v>9</v>
      </c>
      <c r="X28" s="46">
        <f t="shared" si="12"/>
        <v>36</v>
      </c>
      <c r="Y28" s="46">
        <f t="shared" si="12"/>
        <v>0</v>
      </c>
      <c r="Z28" s="46">
        <f t="shared" si="12"/>
        <v>69</v>
      </c>
      <c r="AA28" s="46">
        <f t="shared" si="12"/>
        <v>5</v>
      </c>
      <c r="AB28" s="46">
        <f t="shared" si="3"/>
        <v>22</v>
      </c>
      <c r="AC28" s="46">
        <f t="shared" si="12"/>
        <v>22</v>
      </c>
      <c r="AD28" s="46">
        <f t="shared" si="12"/>
        <v>0</v>
      </c>
      <c r="AE28" s="46">
        <f t="shared" si="12"/>
        <v>2</v>
      </c>
      <c r="AF28" s="46">
        <f t="shared" si="12"/>
        <v>0</v>
      </c>
      <c r="AG28" s="46">
        <f t="shared" si="12"/>
        <v>9</v>
      </c>
      <c r="AH28" s="46">
        <f t="shared" si="3"/>
        <v>0</v>
      </c>
      <c r="AI28" s="46">
        <f t="shared" si="3"/>
        <v>1</v>
      </c>
      <c r="AJ28" s="46">
        <f t="shared" si="12"/>
        <v>69</v>
      </c>
      <c r="AK28" s="46">
        <f t="shared" si="12"/>
        <v>0</v>
      </c>
      <c r="AL28" s="46">
        <f t="shared" si="12"/>
        <v>0</v>
      </c>
      <c r="AM28" s="46">
        <f t="shared" si="12"/>
        <v>5</v>
      </c>
      <c r="AN28" s="46">
        <f t="shared" si="12"/>
        <v>3</v>
      </c>
      <c r="AO28" s="46">
        <f t="shared" si="12"/>
        <v>0</v>
      </c>
      <c r="AP28" s="46">
        <f t="shared" si="12"/>
        <v>71</v>
      </c>
      <c r="AQ28" s="46">
        <f t="shared" si="12"/>
        <v>0</v>
      </c>
      <c r="AR28" s="46">
        <f t="shared" si="12"/>
        <v>0</v>
      </c>
      <c r="AS28" s="46">
        <f t="shared" si="12"/>
        <v>11</v>
      </c>
      <c r="AT28" s="46">
        <f t="shared" si="12"/>
        <v>0</v>
      </c>
      <c r="AU28" s="46" t="s">
        <v>77</v>
      </c>
      <c r="AV28" s="46" t="s">
        <v>77</v>
      </c>
      <c r="AW28" s="46">
        <f t="shared" si="4"/>
        <v>70</v>
      </c>
      <c r="AX28" s="46">
        <f t="shared" si="4"/>
        <v>26</v>
      </c>
      <c r="AY28" s="46">
        <f t="shared" si="4"/>
        <v>13</v>
      </c>
      <c r="AZ28" s="46">
        <f t="shared" si="4"/>
        <v>15</v>
      </c>
      <c r="BA28" s="46">
        <f t="shared" si="4"/>
        <v>2</v>
      </c>
      <c r="BB28" s="46">
        <f t="shared" si="4"/>
        <v>41</v>
      </c>
      <c r="BC28" s="46">
        <f t="shared" si="4"/>
        <v>2</v>
      </c>
      <c r="BD28" s="46">
        <f t="shared" si="4"/>
        <v>0</v>
      </c>
      <c r="BE28" s="46">
        <f t="shared" si="4"/>
        <v>4</v>
      </c>
      <c r="BF28" s="46">
        <f t="shared" si="4"/>
        <v>2</v>
      </c>
      <c r="BG28" s="46">
        <f>+BG50+BG71</f>
        <v>23</v>
      </c>
      <c r="BH28" s="46">
        <f>+BH50+BH71</f>
        <v>6</v>
      </c>
      <c r="BI28" s="46">
        <f t="shared" si="11"/>
        <v>0</v>
      </c>
      <c r="BJ28" s="46">
        <f t="shared" si="11"/>
        <v>17</v>
      </c>
      <c r="BK28" s="48"/>
      <c r="BL28" s="37"/>
    </row>
    <row r="29" spans="1:76" s="19" customFormat="1" ht="16.95" customHeight="1" x14ac:dyDescent="0.15">
      <c r="A29" s="98"/>
      <c r="B29" s="107" t="s">
        <v>94</v>
      </c>
      <c r="C29" s="108"/>
      <c r="D29" s="46">
        <f t="shared" ref="D29:AT29" si="13">+D14+D18+D22+D24+D25+D26+D23+D27+D28</f>
        <v>977056</v>
      </c>
      <c r="E29" s="46">
        <f t="shared" si="13"/>
        <v>952375</v>
      </c>
      <c r="F29" s="46">
        <f t="shared" si="13"/>
        <v>990</v>
      </c>
      <c r="G29" s="46">
        <f t="shared" si="13"/>
        <v>10629</v>
      </c>
      <c r="H29" s="46">
        <f t="shared" si="13"/>
        <v>12865</v>
      </c>
      <c r="I29" s="46">
        <f t="shared" si="13"/>
        <v>9829</v>
      </c>
      <c r="J29" s="46">
        <f t="shared" si="13"/>
        <v>1063</v>
      </c>
      <c r="K29" s="46">
        <f t="shared" si="13"/>
        <v>2333</v>
      </c>
      <c r="L29" s="46">
        <f t="shared" si="13"/>
        <v>791481</v>
      </c>
      <c r="M29" s="46">
        <f t="shared" si="13"/>
        <v>439189</v>
      </c>
      <c r="N29" s="46">
        <f t="shared" si="13"/>
        <v>114682</v>
      </c>
      <c r="O29" s="46">
        <f t="shared" si="13"/>
        <v>131753</v>
      </c>
      <c r="P29" s="46">
        <f t="shared" si="13"/>
        <v>105857</v>
      </c>
      <c r="Q29" s="46">
        <f t="shared" si="13"/>
        <v>71418</v>
      </c>
      <c r="R29" s="46">
        <f t="shared" si="13"/>
        <v>160193</v>
      </c>
      <c r="S29" s="46">
        <f t="shared" si="13"/>
        <v>944649</v>
      </c>
      <c r="T29" s="46">
        <f t="shared" si="13"/>
        <v>91082</v>
      </c>
      <c r="U29" s="46">
        <f t="shared" si="13"/>
        <v>853</v>
      </c>
      <c r="V29" s="46">
        <f t="shared" si="13"/>
        <v>69049</v>
      </c>
      <c r="W29" s="46">
        <f t="shared" si="13"/>
        <v>23461</v>
      </c>
      <c r="X29" s="46">
        <f t="shared" si="13"/>
        <v>634063</v>
      </c>
      <c r="Y29" s="46">
        <f t="shared" si="13"/>
        <v>4580</v>
      </c>
      <c r="Z29" s="46">
        <f t="shared" si="13"/>
        <v>945310</v>
      </c>
      <c r="AA29" s="46">
        <f t="shared" si="13"/>
        <v>72727</v>
      </c>
      <c r="AB29" s="46">
        <f t="shared" si="13"/>
        <v>180408</v>
      </c>
      <c r="AC29" s="46">
        <f t="shared" si="13"/>
        <v>149715</v>
      </c>
      <c r="AD29" s="46">
        <f t="shared" si="13"/>
        <v>35020</v>
      </c>
      <c r="AE29" s="46">
        <f t="shared" si="13"/>
        <v>2711</v>
      </c>
      <c r="AF29" s="46">
        <f t="shared" si="13"/>
        <v>662</v>
      </c>
      <c r="AG29" s="46">
        <f t="shared" si="13"/>
        <v>38258</v>
      </c>
      <c r="AH29" s="46">
        <f t="shared" si="13"/>
        <v>5491</v>
      </c>
      <c r="AI29" s="46">
        <f t="shared" si="13"/>
        <v>3739</v>
      </c>
      <c r="AJ29" s="46">
        <f t="shared" si="13"/>
        <v>873566</v>
      </c>
      <c r="AK29" s="46">
        <f t="shared" si="13"/>
        <v>1</v>
      </c>
      <c r="AL29" s="46">
        <f t="shared" si="13"/>
        <v>2153</v>
      </c>
      <c r="AM29" s="46">
        <f t="shared" si="13"/>
        <v>217547</v>
      </c>
      <c r="AN29" s="46">
        <f t="shared" si="13"/>
        <v>8182</v>
      </c>
      <c r="AO29" s="46">
        <f t="shared" si="13"/>
        <v>3725</v>
      </c>
      <c r="AP29" s="46">
        <f t="shared" si="13"/>
        <v>956997</v>
      </c>
      <c r="AQ29" s="46">
        <f t="shared" si="13"/>
        <v>11817</v>
      </c>
      <c r="AR29" s="46">
        <f t="shared" si="13"/>
        <v>1210</v>
      </c>
      <c r="AS29" s="49">
        <f t="shared" si="13"/>
        <v>25643.1</v>
      </c>
      <c r="AT29" s="49">
        <f t="shared" si="13"/>
        <v>2310</v>
      </c>
      <c r="AU29" s="49">
        <f>+AU14+AU18+AU22+AU23</f>
        <v>1452</v>
      </c>
      <c r="AV29" s="49">
        <f>+AV14+AV18+AV22+AV23</f>
        <v>14540</v>
      </c>
      <c r="AW29" s="46">
        <f t="shared" ref="AW29:BF29" si="14">+AW14+AW18+AW22+AW24+AW25+AW26+AW23+AW27+AW28</f>
        <v>945858</v>
      </c>
      <c r="AX29" s="46">
        <f t="shared" si="14"/>
        <v>152479</v>
      </c>
      <c r="AY29" s="46">
        <f t="shared" si="14"/>
        <v>112371</v>
      </c>
      <c r="AZ29" s="46">
        <f t="shared" si="14"/>
        <v>88803</v>
      </c>
      <c r="BA29" s="46">
        <f t="shared" si="14"/>
        <v>17257</v>
      </c>
      <c r="BB29" s="46">
        <f t="shared" si="14"/>
        <v>88305</v>
      </c>
      <c r="BC29" s="46">
        <f t="shared" si="14"/>
        <v>41037</v>
      </c>
      <c r="BD29" s="46">
        <f t="shared" si="14"/>
        <v>1592</v>
      </c>
      <c r="BE29" s="46">
        <f t="shared" si="14"/>
        <v>37036</v>
      </c>
      <c r="BF29" s="46">
        <f t="shared" si="14"/>
        <v>19131</v>
      </c>
      <c r="BG29" s="46">
        <f>+BG14+BG18+BG24+BG25+BG26+BG27+BG28</f>
        <v>90476</v>
      </c>
      <c r="BH29" s="46">
        <f>+BH14+BH18+BH24+BH25+BH26+BH27+BH28</f>
        <v>21261</v>
      </c>
      <c r="BI29" s="46">
        <f>+BI14+BI18+BI24+BI25+BI26+BI27+BI28</f>
        <v>1114</v>
      </c>
      <c r="BJ29" s="46">
        <f>+BJ14+BJ18+BJ24+BJ25+BJ26+BJ27+BJ28</f>
        <v>41512</v>
      </c>
      <c r="BK29" s="31"/>
      <c r="BL29" s="37"/>
    </row>
    <row r="30" spans="1:76" s="19" customFormat="1" ht="16.95" customHeight="1" x14ac:dyDescent="0.15">
      <c r="A30" s="97" t="s">
        <v>95</v>
      </c>
      <c r="B30" s="110" t="s">
        <v>75</v>
      </c>
      <c r="C30" s="50" t="s">
        <v>76</v>
      </c>
      <c r="D30" s="36">
        <v>49480</v>
      </c>
      <c r="E30" s="36">
        <v>48888</v>
      </c>
      <c r="F30" s="36">
        <v>18</v>
      </c>
      <c r="G30" s="36">
        <v>259</v>
      </c>
      <c r="H30" s="36">
        <v>312</v>
      </c>
      <c r="I30" s="36">
        <v>186</v>
      </c>
      <c r="J30" s="36">
        <v>44</v>
      </c>
      <c r="K30" s="36">
        <v>86</v>
      </c>
      <c r="L30" s="36">
        <v>47862</v>
      </c>
      <c r="M30" s="36">
        <v>34876</v>
      </c>
      <c r="N30" s="36">
        <v>8027</v>
      </c>
      <c r="O30" s="36">
        <v>4003</v>
      </c>
      <c r="P30" s="36">
        <v>956</v>
      </c>
      <c r="Q30" s="36">
        <v>788</v>
      </c>
      <c r="R30" s="36">
        <v>1062</v>
      </c>
      <c r="S30" s="36">
        <v>48811</v>
      </c>
      <c r="T30" s="36">
        <v>4873</v>
      </c>
      <c r="U30" s="36">
        <v>65</v>
      </c>
      <c r="V30" s="36">
        <v>3602</v>
      </c>
      <c r="W30" s="36">
        <v>1335</v>
      </c>
      <c r="X30" s="36">
        <v>48982</v>
      </c>
      <c r="Y30" s="36">
        <v>468</v>
      </c>
      <c r="Z30" s="36">
        <v>48751</v>
      </c>
      <c r="AA30" s="36">
        <v>5812</v>
      </c>
      <c r="AB30" s="36">
        <v>11222</v>
      </c>
      <c r="AC30" s="36">
        <v>7793</v>
      </c>
      <c r="AD30" s="36">
        <v>3702</v>
      </c>
      <c r="AE30" s="36">
        <v>315</v>
      </c>
      <c r="AF30" s="36">
        <v>96</v>
      </c>
      <c r="AG30" s="36">
        <v>2070</v>
      </c>
      <c r="AH30" s="36">
        <v>412</v>
      </c>
      <c r="AI30" s="36">
        <v>308</v>
      </c>
      <c r="AJ30" s="36">
        <v>48968</v>
      </c>
      <c r="AK30" s="36">
        <v>0</v>
      </c>
      <c r="AL30" s="36">
        <v>293</v>
      </c>
      <c r="AM30" s="36">
        <v>48813</v>
      </c>
      <c r="AN30" s="36">
        <v>702</v>
      </c>
      <c r="AO30" s="36">
        <v>891</v>
      </c>
      <c r="AP30" s="36">
        <v>49074</v>
      </c>
      <c r="AQ30" s="36">
        <v>93</v>
      </c>
      <c r="AR30" s="36">
        <v>16</v>
      </c>
      <c r="AS30" s="36">
        <v>2088</v>
      </c>
      <c r="AT30" s="36">
        <v>75</v>
      </c>
      <c r="AU30" s="36">
        <v>163</v>
      </c>
      <c r="AV30" s="36">
        <v>755</v>
      </c>
      <c r="AW30" s="36">
        <v>48656</v>
      </c>
      <c r="AX30" s="36">
        <v>4165</v>
      </c>
      <c r="AY30" s="36">
        <v>5243</v>
      </c>
      <c r="AZ30" s="36">
        <v>2044</v>
      </c>
      <c r="BA30" s="36">
        <v>199</v>
      </c>
      <c r="BB30" s="36">
        <v>1126</v>
      </c>
      <c r="BC30" s="36">
        <v>1097</v>
      </c>
      <c r="BD30" s="36">
        <v>16</v>
      </c>
      <c r="BE30" s="36">
        <v>833</v>
      </c>
      <c r="BF30" s="36">
        <v>1318</v>
      </c>
      <c r="BG30" s="36">
        <v>555</v>
      </c>
      <c r="BH30" s="36" t="s">
        <v>77</v>
      </c>
      <c r="BI30" s="36" t="s">
        <v>77</v>
      </c>
      <c r="BJ30" s="36" t="s">
        <v>77</v>
      </c>
      <c r="BK30" s="31"/>
      <c r="BL30" s="32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</row>
    <row r="31" spans="1:76" s="19" customFormat="1" ht="16.95" customHeight="1" x14ac:dyDescent="0.15">
      <c r="A31" s="97"/>
      <c r="B31" s="100"/>
      <c r="C31" s="34" t="s">
        <v>78</v>
      </c>
      <c r="D31" s="35">
        <v>50702</v>
      </c>
      <c r="E31" s="35">
        <v>49899</v>
      </c>
      <c r="F31" s="35">
        <v>16</v>
      </c>
      <c r="G31" s="35">
        <v>451</v>
      </c>
      <c r="H31" s="35">
        <v>359</v>
      </c>
      <c r="I31" s="35">
        <v>236</v>
      </c>
      <c r="J31" s="35">
        <v>55</v>
      </c>
      <c r="K31" s="35">
        <v>83</v>
      </c>
      <c r="L31" s="35">
        <v>48480</v>
      </c>
      <c r="M31" s="35">
        <v>33604</v>
      </c>
      <c r="N31" s="35">
        <v>7323</v>
      </c>
      <c r="O31" s="35">
        <v>5329</v>
      </c>
      <c r="P31" s="35">
        <v>2224</v>
      </c>
      <c r="Q31" s="35">
        <v>1181</v>
      </c>
      <c r="R31" s="35">
        <v>1558</v>
      </c>
      <c r="S31" s="35">
        <v>49703</v>
      </c>
      <c r="T31" s="35">
        <v>5010</v>
      </c>
      <c r="U31" s="35">
        <v>60</v>
      </c>
      <c r="V31" s="35">
        <v>3723</v>
      </c>
      <c r="W31" s="35">
        <v>1349</v>
      </c>
      <c r="X31" s="35">
        <v>50027</v>
      </c>
      <c r="Y31" s="35">
        <v>324</v>
      </c>
      <c r="Z31" s="35">
        <v>49743</v>
      </c>
      <c r="AA31" s="35">
        <v>5021</v>
      </c>
      <c r="AB31" s="35">
        <v>11573</v>
      </c>
      <c r="AC31" s="35">
        <v>8589</v>
      </c>
      <c r="AD31" s="35">
        <v>3336</v>
      </c>
      <c r="AE31" s="35">
        <v>226</v>
      </c>
      <c r="AF31" s="35">
        <v>80</v>
      </c>
      <c r="AG31" s="35">
        <v>2175</v>
      </c>
      <c r="AH31" s="35">
        <v>371</v>
      </c>
      <c r="AI31" s="35">
        <v>314</v>
      </c>
      <c r="AJ31" s="35">
        <v>50098</v>
      </c>
      <c r="AK31" s="35">
        <v>0</v>
      </c>
      <c r="AL31" s="35">
        <v>126</v>
      </c>
      <c r="AM31" s="35" t="s">
        <v>77</v>
      </c>
      <c r="AN31" s="35">
        <v>373</v>
      </c>
      <c r="AO31" s="35" t="s">
        <v>77</v>
      </c>
      <c r="AP31" s="35">
        <v>50232</v>
      </c>
      <c r="AQ31" s="35">
        <v>120</v>
      </c>
      <c r="AR31" s="35">
        <v>30</v>
      </c>
      <c r="AS31" s="35">
        <v>2036</v>
      </c>
      <c r="AT31" s="35">
        <v>73</v>
      </c>
      <c r="AU31" s="35">
        <v>188</v>
      </c>
      <c r="AV31" s="35">
        <v>735</v>
      </c>
      <c r="AW31" s="35">
        <v>49636</v>
      </c>
      <c r="AX31" s="35">
        <v>6908</v>
      </c>
      <c r="AY31" s="35">
        <v>6276</v>
      </c>
      <c r="AZ31" s="35">
        <v>2714</v>
      </c>
      <c r="BA31" s="35">
        <v>369</v>
      </c>
      <c r="BB31" s="35">
        <v>2063</v>
      </c>
      <c r="BC31" s="35">
        <v>1646</v>
      </c>
      <c r="BD31" s="35">
        <v>24</v>
      </c>
      <c r="BE31" s="35">
        <v>1459</v>
      </c>
      <c r="BF31" s="35">
        <v>1302</v>
      </c>
      <c r="BG31" s="35">
        <v>1631</v>
      </c>
      <c r="BH31" s="36" t="s">
        <v>77</v>
      </c>
      <c r="BI31" s="35" t="s">
        <v>77</v>
      </c>
      <c r="BJ31" s="35" t="s">
        <v>77</v>
      </c>
      <c r="BK31" s="31"/>
      <c r="BL31" s="32"/>
    </row>
    <row r="32" spans="1:76" s="19" customFormat="1" ht="16.95" customHeight="1" x14ac:dyDescent="0.15">
      <c r="A32" s="97"/>
      <c r="B32" s="100"/>
      <c r="C32" s="34" t="s">
        <v>79</v>
      </c>
      <c r="D32" s="35">
        <v>52069</v>
      </c>
      <c r="E32" s="35">
        <v>51257</v>
      </c>
      <c r="F32" s="35">
        <v>41</v>
      </c>
      <c r="G32" s="35">
        <v>762</v>
      </c>
      <c r="H32" s="35">
        <v>446</v>
      </c>
      <c r="I32" s="35">
        <v>339</v>
      </c>
      <c r="J32" s="35">
        <v>44</v>
      </c>
      <c r="K32" s="35">
        <v>73</v>
      </c>
      <c r="L32" s="35">
        <v>48640</v>
      </c>
      <c r="M32" s="35">
        <v>31516</v>
      </c>
      <c r="N32" s="35">
        <v>6702</v>
      </c>
      <c r="O32" s="35">
        <v>6635</v>
      </c>
      <c r="P32" s="35">
        <v>3787</v>
      </c>
      <c r="Q32" s="35">
        <v>2092</v>
      </c>
      <c r="R32" s="35">
        <v>2792</v>
      </c>
      <c r="S32" s="35">
        <v>51062</v>
      </c>
      <c r="T32" s="35">
        <v>5433</v>
      </c>
      <c r="U32" s="35">
        <v>69</v>
      </c>
      <c r="V32" s="35">
        <v>4144</v>
      </c>
      <c r="W32" s="35">
        <v>1370</v>
      </c>
      <c r="X32" s="35">
        <v>51453</v>
      </c>
      <c r="Y32" s="35">
        <v>283</v>
      </c>
      <c r="Z32" s="35">
        <v>51046</v>
      </c>
      <c r="AA32" s="35">
        <v>4486</v>
      </c>
      <c r="AB32" s="35">
        <v>12103</v>
      </c>
      <c r="AC32" s="35">
        <v>9450</v>
      </c>
      <c r="AD32" s="35">
        <v>2969</v>
      </c>
      <c r="AE32" s="35">
        <v>224</v>
      </c>
      <c r="AF32" s="35">
        <v>73</v>
      </c>
      <c r="AG32" s="35">
        <v>2353</v>
      </c>
      <c r="AH32" s="35">
        <v>402</v>
      </c>
      <c r="AI32" s="35">
        <v>304</v>
      </c>
      <c r="AJ32" s="35">
        <v>51484</v>
      </c>
      <c r="AK32" s="35">
        <v>0</v>
      </c>
      <c r="AL32" s="35">
        <v>110</v>
      </c>
      <c r="AM32" s="35" t="s">
        <v>77</v>
      </c>
      <c r="AN32" s="35">
        <v>323</v>
      </c>
      <c r="AO32" s="35" t="s">
        <v>77</v>
      </c>
      <c r="AP32" s="35">
        <v>51582</v>
      </c>
      <c r="AQ32" s="35">
        <v>122</v>
      </c>
      <c r="AR32" s="35">
        <v>23</v>
      </c>
      <c r="AS32" s="35">
        <v>1822</v>
      </c>
      <c r="AT32" s="35">
        <v>91</v>
      </c>
      <c r="AU32" s="35">
        <v>159</v>
      </c>
      <c r="AV32" s="35">
        <v>742</v>
      </c>
      <c r="AW32" s="35">
        <v>50964</v>
      </c>
      <c r="AX32" s="35">
        <v>8849</v>
      </c>
      <c r="AY32" s="35">
        <v>6938</v>
      </c>
      <c r="AZ32" s="35">
        <v>3118</v>
      </c>
      <c r="BA32" s="35">
        <v>550</v>
      </c>
      <c r="BB32" s="35">
        <v>3058</v>
      </c>
      <c r="BC32" s="35">
        <v>2194</v>
      </c>
      <c r="BD32" s="35">
        <v>41</v>
      </c>
      <c r="BE32" s="35">
        <v>1947</v>
      </c>
      <c r="BF32" s="35">
        <v>1221</v>
      </c>
      <c r="BG32" s="35">
        <v>2438</v>
      </c>
      <c r="BH32" s="36" t="s">
        <v>77</v>
      </c>
      <c r="BI32" s="35" t="s">
        <v>77</v>
      </c>
      <c r="BJ32" s="35" t="s">
        <v>77</v>
      </c>
      <c r="BK32" s="31"/>
      <c r="BL32" s="32"/>
    </row>
    <row r="33" spans="1:64" s="19" customFormat="1" ht="16.95" customHeight="1" x14ac:dyDescent="0.15">
      <c r="A33" s="97"/>
      <c r="B33" s="100"/>
      <c r="C33" s="34" t="s">
        <v>80</v>
      </c>
      <c r="D33" s="35">
        <v>52249</v>
      </c>
      <c r="E33" s="35">
        <v>51353</v>
      </c>
      <c r="F33" s="35">
        <v>54</v>
      </c>
      <c r="G33" s="35">
        <v>993</v>
      </c>
      <c r="H33" s="35">
        <v>436</v>
      </c>
      <c r="I33" s="35">
        <v>296</v>
      </c>
      <c r="J33" s="35">
        <v>45</v>
      </c>
      <c r="K33" s="35">
        <v>108</v>
      </c>
      <c r="L33" s="35">
        <v>47253</v>
      </c>
      <c r="M33" s="35">
        <v>29052</v>
      </c>
      <c r="N33" s="35">
        <v>6089</v>
      </c>
      <c r="O33" s="35">
        <v>7004</v>
      </c>
      <c r="P33" s="35">
        <v>5108</v>
      </c>
      <c r="Q33" s="35">
        <v>3217</v>
      </c>
      <c r="R33" s="35">
        <v>4237</v>
      </c>
      <c r="S33" s="35">
        <v>51018</v>
      </c>
      <c r="T33" s="35">
        <v>5557</v>
      </c>
      <c r="U33" s="35">
        <v>68</v>
      </c>
      <c r="V33" s="35">
        <v>4242</v>
      </c>
      <c r="W33" s="35">
        <v>1388</v>
      </c>
      <c r="X33" s="35" t="s">
        <v>77</v>
      </c>
      <c r="Y33" s="35" t="s">
        <v>77</v>
      </c>
      <c r="Z33" s="35">
        <v>51155</v>
      </c>
      <c r="AA33" s="35">
        <v>4157</v>
      </c>
      <c r="AB33" s="35">
        <v>12437</v>
      </c>
      <c r="AC33" s="35">
        <v>10009</v>
      </c>
      <c r="AD33" s="35">
        <v>2761</v>
      </c>
      <c r="AE33" s="35">
        <v>150</v>
      </c>
      <c r="AF33" s="35">
        <v>56</v>
      </c>
      <c r="AG33" s="35">
        <v>2317</v>
      </c>
      <c r="AH33" s="35">
        <v>393</v>
      </c>
      <c r="AI33" s="35">
        <v>259</v>
      </c>
      <c r="AJ33" s="35">
        <v>51370</v>
      </c>
      <c r="AK33" s="35">
        <v>0</v>
      </c>
      <c r="AL33" s="35">
        <v>120</v>
      </c>
      <c r="AM33" s="35" t="s">
        <v>77</v>
      </c>
      <c r="AN33" s="35">
        <v>374</v>
      </c>
      <c r="AO33" s="35" t="s">
        <v>77</v>
      </c>
      <c r="AP33" s="35">
        <v>51757</v>
      </c>
      <c r="AQ33" s="35">
        <v>136</v>
      </c>
      <c r="AR33" s="35">
        <v>23</v>
      </c>
      <c r="AS33" s="35">
        <v>1752</v>
      </c>
      <c r="AT33" s="35">
        <v>71</v>
      </c>
      <c r="AU33" s="35">
        <v>143</v>
      </c>
      <c r="AV33" s="35">
        <v>834</v>
      </c>
      <c r="AW33" s="35">
        <v>51034</v>
      </c>
      <c r="AX33" s="35">
        <v>9982</v>
      </c>
      <c r="AY33" s="35">
        <v>7254</v>
      </c>
      <c r="AZ33" s="35">
        <v>3552</v>
      </c>
      <c r="BA33" s="35">
        <v>654</v>
      </c>
      <c r="BB33" s="35">
        <v>3636</v>
      </c>
      <c r="BC33" s="35">
        <v>2031</v>
      </c>
      <c r="BD33" s="35">
        <v>25</v>
      </c>
      <c r="BE33" s="35">
        <v>2050</v>
      </c>
      <c r="BF33" s="35">
        <v>1228</v>
      </c>
      <c r="BG33" s="35">
        <v>3683</v>
      </c>
      <c r="BH33" s="36" t="s">
        <v>77</v>
      </c>
      <c r="BI33" s="35" t="s">
        <v>77</v>
      </c>
      <c r="BJ33" s="35" t="s">
        <v>77</v>
      </c>
      <c r="BK33" s="31"/>
      <c r="BL33" s="37"/>
    </row>
    <row r="34" spans="1:64" s="19" customFormat="1" ht="16.95" customHeight="1" x14ac:dyDescent="0.15">
      <c r="A34" s="97"/>
      <c r="B34" s="100"/>
      <c r="C34" s="34" t="s">
        <v>82</v>
      </c>
      <c r="D34" s="35">
        <v>51561</v>
      </c>
      <c r="E34" s="35">
        <v>50468</v>
      </c>
      <c r="F34" s="35">
        <v>50</v>
      </c>
      <c r="G34" s="35">
        <v>1153</v>
      </c>
      <c r="H34" s="35">
        <v>539</v>
      </c>
      <c r="I34" s="35">
        <v>370</v>
      </c>
      <c r="J34" s="35">
        <v>53</v>
      </c>
      <c r="K34" s="35">
        <v>123</v>
      </c>
      <c r="L34" s="35">
        <v>44982</v>
      </c>
      <c r="M34" s="35">
        <v>26187</v>
      </c>
      <c r="N34" s="35">
        <v>5328</v>
      </c>
      <c r="O34" s="35">
        <v>7542</v>
      </c>
      <c r="P34" s="35">
        <v>5925</v>
      </c>
      <c r="Q34" s="35">
        <v>4309</v>
      </c>
      <c r="R34" s="35">
        <v>5732</v>
      </c>
      <c r="S34" s="35">
        <v>50226</v>
      </c>
      <c r="T34" s="35">
        <v>5574</v>
      </c>
      <c r="U34" s="35">
        <v>93</v>
      </c>
      <c r="V34" s="35">
        <v>4265</v>
      </c>
      <c r="W34" s="35">
        <v>1383</v>
      </c>
      <c r="X34" s="35">
        <v>50793</v>
      </c>
      <c r="Y34" s="35">
        <v>203</v>
      </c>
      <c r="Z34" s="35">
        <v>50229</v>
      </c>
      <c r="AA34" s="35">
        <v>4060</v>
      </c>
      <c r="AB34" s="35">
        <v>12211</v>
      </c>
      <c r="AC34" s="35">
        <v>10086</v>
      </c>
      <c r="AD34" s="35">
        <v>2450</v>
      </c>
      <c r="AE34" s="35">
        <v>148</v>
      </c>
      <c r="AF34" s="35">
        <v>68</v>
      </c>
      <c r="AG34" s="35">
        <v>2471</v>
      </c>
      <c r="AH34" s="35">
        <v>375</v>
      </c>
      <c r="AI34" s="35">
        <v>253</v>
      </c>
      <c r="AJ34" s="35">
        <v>50874</v>
      </c>
      <c r="AK34" s="35">
        <v>0</v>
      </c>
      <c r="AL34" s="35">
        <v>103</v>
      </c>
      <c r="AM34" s="35" t="s">
        <v>77</v>
      </c>
      <c r="AN34" s="36">
        <v>307</v>
      </c>
      <c r="AO34" s="35" t="s">
        <v>77</v>
      </c>
      <c r="AP34" s="35">
        <v>51004</v>
      </c>
      <c r="AQ34" s="35">
        <v>197</v>
      </c>
      <c r="AR34" s="35">
        <v>48</v>
      </c>
      <c r="AS34" s="35">
        <v>1621</v>
      </c>
      <c r="AT34" s="35">
        <v>103</v>
      </c>
      <c r="AU34" s="35">
        <v>75</v>
      </c>
      <c r="AV34" s="35">
        <v>836</v>
      </c>
      <c r="AW34" s="35">
        <v>50219</v>
      </c>
      <c r="AX34" s="35">
        <v>8798</v>
      </c>
      <c r="AY34" s="35">
        <v>6378</v>
      </c>
      <c r="AZ34" s="35">
        <v>3608</v>
      </c>
      <c r="BA34" s="35">
        <v>903</v>
      </c>
      <c r="BB34" s="35">
        <v>4209</v>
      </c>
      <c r="BC34" s="35">
        <v>2210</v>
      </c>
      <c r="BD34" s="35">
        <v>37</v>
      </c>
      <c r="BE34" s="35">
        <v>2461</v>
      </c>
      <c r="BF34" s="35">
        <v>1255</v>
      </c>
      <c r="BG34" s="35">
        <v>4519</v>
      </c>
      <c r="BH34" s="36" t="s">
        <v>77</v>
      </c>
      <c r="BI34" s="35" t="s">
        <v>77</v>
      </c>
      <c r="BJ34" s="35" t="s">
        <v>77</v>
      </c>
      <c r="BK34" s="31"/>
      <c r="BL34" s="38"/>
    </row>
    <row r="35" spans="1:64" s="19" customFormat="1" ht="16.95" customHeight="1" x14ac:dyDescent="0.15">
      <c r="A35" s="97"/>
      <c r="B35" s="100"/>
      <c r="C35" s="34" t="s">
        <v>83</v>
      </c>
      <c r="D35" s="35">
        <v>50989</v>
      </c>
      <c r="E35" s="35">
        <v>49766</v>
      </c>
      <c r="F35" s="35">
        <v>72</v>
      </c>
      <c r="G35" s="35">
        <v>1243</v>
      </c>
      <c r="H35" s="35">
        <v>636</v>
      </c>
      <c r="I35" s="35">
        <v>422</v>
      </c>
      <c r="J35" s="35">
        <v>67</v>
      </c>
      <c r="K35" s="35">
        <v>162</v>
      </c>
      <c r="L35" s="35">
        <v>42728</v>
      </c>
      <c r="M35" s="35">
        <v>23223</v>
      </c>
      <c r="N35" s="35">
        <v>5027</v>
      </c>
      <c r="O35" s="35">
        <v>7591</v>
      </c>
      <c r="P35" s="35">
        <v>6887</v>
      </c>
      <c r="Q35" s="35">
        <v>5196</v>
      </c>
      <c r="R35" s="35">
        <v>7247</v>
      </c>
      <c r="S35" s="35">
        <v>49391</v>
      </c>
      <c r="T35" s="35">
        <v>5894</v>
      </c>
      <c r="U35" s="35">
        <v>67</v>
      </c>
      <c r="V35" s="35">
        <v>4581</v>
      </c>
      <c r="W35" s="35">
        <v>1395</v>
      </c>
      <c r="X35" s="35" t="s">
        <v>77</v>
      </c>
      <c r="Y35" s="35" t="s">
        <v>77</v>
      </c>
      <c r="Z35" s="35">
        <v>49519</v>
      </c>
      <c r="AA35" s="35">
        <v>3745</v>
      </c>
      <c r="AB35" s="35">
        <v>12379</v>
      </c>
      <c r="AC35" s="35">
        <v>10446</v>
      </c>
      <c r="AD35" s="35">
        <v>2225</v>
      </c>
      <c r="AE35" s="35">
        <v>116</v>
      </c>
      <c r="AF35" s="35">
        <v>59</v>
      </c>
      <c r="AG35" s="35">
        <v>2360</v>
      </c>
      <c r="AH35" s="35">
        <v>349</v>
      </c>
      <c r="AI35" s="35">
        <v>236</v>
      </c>
      <c r="AJ35" s="35">
        <v>50237</v>
      </c>
      <c r="AK35" s="36">
        <v>0</v>
      </c>
      <c r="AL35" s="36">
        <v>94</v>
      </c>
      <c r="AM35" s="35" t="s">
        <v>77</v>
      </c>
      <c r="AN35" s="35">
        <v>259</v>
      </c>
      <c r="AO35" s="35" t="s">
        <v>77</v>
      </c>
      <c r="AP35" s="35">
        <v>50342</v>
      </c>
      <c r="AQ35" s="35">
        <v>535</v>
      </c>
      <c r="AR35" s="35">
        <v>35</v>
      </c>
      <c r="AS35" s="35">
        <v>1529</v>
      </c>
      <c r="AT35" s="35">
        <v>102</v>
      </c>
      <c r="AU35" s="35">
        <v>75</v>
      </c>
      <c r="AV35" s="35">
        <v>771</v>
      </c>
      <c r="AW35" s="35">
        <v>49345</v>
      </c>
      <c r="AX35" s="35">
        <v>7342</v>
      </c>
      <c r="AY35" s="35">
        <v>4843</v>
      </c>
      <c r="AZ35" s="35">
        <v>3627</v>
      </c>
      <c r="BA35" s="35">
        <v>923</v>
      </c>
      <c r="BB35" s="35">
        <v>4263</v>
      </c>
      <c r="BC35" s="35">
        <v>2181</v>
      </c>
      <c r="BD35" s="35">
        <v>54</v>
      </c>
      <c r="BE35" s="35">
        <v>2370</v>
      </c>
      <c r="BF35" s="35">
        <v>1290</v>
      </c>
      <c r="BG35" s="35">
        <v>6280</v>
      </c>
      <c r="BH35" s="35">
        <v>4270</v>
      </c>
      <c r="BI35" s="35">
        <v>81</v>
      </c>
      <c r="BJ35" s="35">
        <v>8271</v>
      </c>
      <c r="BK35" s="31"/>
      <c r="BL35" s="37"/>
    </row>
    <row r="36" spans="1:64" s="19" customFormat="1" ht="16.95" customHeight="1" x14ac:dyDescent="0.15">
      <c r="A36" s="97"/>
      <c r="B36" s="100"/>
      <c r="C36" s="39" t="s">
        <v>84</v>
      </c>
      <c r="D36" s="40">
        <f t="shared" ref="D36:AI36" si="15">SUM(D30:D35)</f>
        <v>307050</v>
      </c>
      <c r="E36" s="40">
        <f t="shared" si="15"/>
        <v>301631</v>
      </c>
      <c r="F36" s="40">
        <f t="shared" si="15"/>
        <v>251</v>
      </c>
      <c r="G36" s="40">
        <f t="shared" si="15"/>
        <v>4861</v>
      </c>
      <c r="H36" s="40">
        <f t="shared" si="15"/>
        <v>2728</v>
      </c>
      <c r="I36" s="40">
        <f t="shared" si="15"/>
        <v>1849</v>
      </c>
      <c r="J36" s="40">
        <f t="shared" si="15"/>
        <v>308</v>
      </c>
      <c r="K36" s="40">
        <f t="shared" si="15"/>
        <v>635</v>
      </c>
      <c r="L36" s="40">
        <f t="shared" si="15"/>
        <v>279945</v>
      </c>
      <c r="M36" s="40">
        <f t="shared" si="15"/>
        <v>178458</v>
      </c>
      <c r="N36" s="40">
        <f t="shared" si="15"/>
        <v>38496</v>
      </c>
      <c r="O36" s="40">
        <f t="shared" si="15"/>
        <v>38104</v>
      </c>
      <c r="P36" s="40">
        <f t="shared" si="15"/>
        <v>24887</v>
      </c>
      <c r="Q36" s="40">
        <f t="shared" si="15"/>
        <v>16783</v>
      </c>
      <c r="R36" s="40">
        <f t="shared" si="15"/>
        <v>22628</v>
      </c>
      <c r="S36" s="40">
        <f t="shared" si="15"/>
        <v>300211</v>
      </c>
      <c r="T36" s="40">
        <f t="shared" si="15"/>
        <v>32341</v>
      </c>
      <c r="U36" s="40">
        <f t="shared" si="15"/>
        <v>422</v>
      </c>
      <c r="V36" s="40">
        <f t="shared" si="15"/>
        <v>24557</v>
      </c>
      <c r="W36" s="40">
        <f t="shared" si="15"/>
        <v>8220</v>
      </c>
      <c r="X36" s="40">
        <f t="shared" si="15"/>
        <v>201255</v>
      </c>
      <c r="Y36" s="40">
        <f t="shared" si="15"/>
        <v>1278</v>
      </c>
      <c r="Z36" s="40">
        <f t="shared" si="15"/>
        <v>300443</v>
      </c>
      <c r="AA36" s="40">
        <f t="shared" si="15"/>
        <v>27281</v>
      </c>
      <c r="AB36" s="40">
        <f t="shared" si="15"/>
        <v>71925</v>
      </c>
      <c r="AC36" s="40">
        <f t="shared" si="15"/>
        <v>56373</v>
      </c>
      <c r="AD36" s="40">
        <f t="shared" si="15"/>
        <v>17443</v>
      </c>
      <c r="AE36" s="40">
        <f t="shared" si="15"/>
        <v>1179</v>
      </c>
      <c r="AF36" s="40">
        <f t="shared" si="15"/>
        <v>432</v>
      </c>
      <c r="AG36" s="40">
        <f t="shared" si="15"/>
        <v>13746</v>
      </c>
      <c r="AH36" s="40">
        <f t="shared" si="15"/>
        <v>2302</v>
      </c>
      <c r="AI36" s="40">
        <f t="shared" si="15"/>
        <v>1674</v>
      </c>
      <c r="AJ36" s="40">
        <f t="shared" ref="AJ36:BJ36" si="16">SUM(AJ30:AJ35)</f>
        <v>303031</v>
      </c>
      <c r="AK36" s="40">
        <f t="shared" si="16"/>
        <v>0</v>
      </c>
      <c r="AL36" s="40">
        <f t="shared" si="16"/>
        <v>846</v>
      </c>
      <c r="AM36" s="40">
        <f t="shared" si="16"/>
        <v>48813</v>
      </c>
      <c r="AN36" s="40">
        <f t="shared" si="16"/>
        <v>2338</v>
      </c>
      <c r="AO36" s="40">
        <f t="shared" si="16"/>
        <v>891</v>
      </c>
      <c r="AP36" s="40">
        <f t="shared" si="16"/>
        <v>303991</v>
      </c>
      <c r="AQ36" s="40">
        <f t="shared" si="16"/>
        <v>1203</v>
      </c>
      <c r="AR36" s="40">
        <f t="shared" si="16"/>
        <v>175</v>
      </c>
      <c r="AS36" s="42">
        <f t="shared" si="16"/>
        <v>10848</v>
      </c>
      <c r="AT36" s="40">
        <f t="shared" si="16"/>
        <v>515</v>
      </c>
      <c r="AU36" s="40">
        <f t="shared" si="16"/>
        <v>803</v>
      </c>
      <c r="AV36" s="40">
        <f t="shared" si="16"/>
        <v>4673</v>
      </c>
      <c r="AW36" s="40">
        <f t="shared" si="16"/>
        <v>299854</v>
      </c>
      <c r="AX36" s="40">
        <f t="shared" si="16"/>
        <v>46044</v>
      </c>
      <c r="AY36" s="40">
        <f t="shared" si="16"/>
        <v>36932</v>
      </c>
      <c r="AZ36" s="40">
        <f t="shared" si="16"/>
        <v>18663</v>
      </c>
      <c r="BA36" s="40">
        <f t="shared" si="16"/>
        <v>3598</v>
      </c>
      <c r="BB36" s="40">
        <f t="shared" si="16"/>
        <v>18355</v>
      </c>
      <c r="BC36" s="40">
        <f t="shared" si="16"/>
        <v>11359</v>
      </c>
      <c r="BD36" s="40">
        <f t="shared" si="16"/>
        <v>197</v>
      </c>
      <c r="BE36" s="40">
        <f t="shared" si="16"/>
        <v>11120</v>
      </c>
      <c r="BF36" s="40">
        <f t="shared" si="16"/>
        <v>7614</v>
      </c>
      <c r="BG36" s="40">
        <f t="shared" si="16"/>
        <v>19106</v>
      </c>
      <c r="BH36" s="40">
        <f t="shared" si="16"/>
        <v>4270</v>
      </c>
      <c r="BI36" s="40">
        <f t="shared" si="16"/>
        <v>81</v>
      </c>
      <c r="BJ36" s="40">
        <f t="shared" si="16"/>
        <v>8271</v>
      </c>
      <c r="BK36" s="31"/>
      <c r="BL36" s="37"/>
    </row>
    <row r="37" spans="1:64" s="19" customFormat="1" ht="16.95" customHeight="1" x14ac:dyDescent="0.15">
      <c r="A37" s="97"/>
      <c r="B37" s="96" t="s">
        <v>85</v>
      </c>
      <c r="C37" s="29" t="s">
        <v>76</v>
      </c>
      <c r="D37" s="30">
        <v>40103</v>
      </c>
      <c r="E37" s="30">
        <v>38983</v>
      </c>
      <c r="F37" s="30">
        <v>46</v>
      </c>
      <c r="G37" s="30">
        <v>444</v>
      </c>
      <c r="H37" s="30">
        <v>621</v>
      </c>
      <c r="I37" s="30">
        <v>458</v>
      </c>
      <c r="J37" s="30">
        <v>48</v>
      </c>
      <c r="K37" s="30">
        <v>138</v>
      </c>
      <c r="L37" s="30">
        <v>33093</v>
      </c>
      <c r="M37" s="30">
        <v>16589</v>
      </c>
      <c r="N37" s="30">
        <v>4563</v>
      </c>
      <c r="O37" s="30">
        <v>5961</v>
      </c>
      <c r="P37" s="30">
        <v>5980</v>
      </c>
      <c r="Q37" s="30">
        <v>3790</v>
      </c>
      <c r="R37" s="30">
        <v>6231</v>
      </c>
      <c r="S37" s="30">
        <v>38602</v>
      </c>
      <c r="T37" s="30">
        <v>4571</v>
      </c>
      <c r="U37" s="30">
        <v>37</v>
      </c>
      <c r="V37" s="30">
        <v>3693</v>
      </c>
      <c r="W37" s="30">
        <v>924</v>
      </c>
      <c r="X37" s="30">
        <v>39372</v>
      </c>
      <c r="Y37" s="30">
        <v>160</v>
      </c>
      <c r="Z37" s="30">
        <v>38604</v>
      </c>
      <c r="AA37" s="30">
        <v>3139</v>
      </c>
      <c r="AB37" s="30">
        <v>9315</v>
      </c>
      <c r="AC37" s="30">
        <v>8191</v>
      </c>
      <c r="AD37" s="30">
        <v>1342</v>
      </c>
      <c r="AE37" s="30">
        <v>88</v>
      </c>
      <c r="AF37" s="30">
        <v>11</v>
      </c>
      <c r="AG37" s="30">
        <v>1612</v>
      </c>
      <c r="AH37" s="30">
        <v>169</v>
      </c>
      <c r="AI37" s="30">
        <v>63</v>
      </c>
      <c r="AJ37" s="30">
        <v>39464</v>
      </c>
      <c r="AK37" s="30">
        <v>0</v>
      </c>
      <c r="AL37" s="30">
        <v>104</v>
      </c>
      <c r="AM37" s="30">
        <v>39156</v>
      </c>
      <c r="AN37" s="30">
        <v>498</v>
      </c>
      <c r="AO37" s="30">
        <v>815</v>
      </c>
      <c r="AP37" s="30">
        <v>39388</v>
      </c>
      <c r="AQ37" s="30">
        <v>802</v>
      </c>
      <c r="AR37" s="36">
        <v>43</v>
      </c>
      <c r="AS37" s="30">
        <v>1189</v>
      </c>
      <c r="AT37" s="30">
        <v>112</v>
      </c>
      <c r="AU37" s="30">
        <v>55</v>
      </c>
      <c r="AV37" s="30">
        <v>517</v>
      </c>
      <c r="AW37" s="30">
        <v>38665</v>
      </c>
      <c r="AX37" s="30">
        <v>5495</v>
      </c>
      <c r="AY37" s="30">
        <v>3636</v>
      </c>
      <c r="AZ37" s="30">
        <v>4068</v>
      </c>
      <c r="BA37" s="30">
        <v>1005</v>
      </c>
      <c r="BB37" s="30">
        <v>5130</v>
      </c>
      <c r="BC37" s="30">
        <v>1899</v>
      </c>
      <c r="BD37" s="30">
        <v>73</v>
      </c>
      <c r="BE37" s="30">
        <v>1877</v>
      </c>
      <c r="BF37" s="30">
        <v>609</v>
      </c>
      <c r="BG37" s="30">
        <v>7495</v>
      </c>
      <c r="BH37" s="30">
        <v>5647</v>
      </c>
      <c r="BI37" s="30">
        <v>420</v>
      </c>
      <c r="BJ37" s="30">
        <v>10458</v>
      </c>
      <c r="BK37" s="37"/>
    </row>
    <row r="38" spans="1:64" s="19" customFormat="1" ht="16.95" customHeight="1" x14ac:dyDescent="0.15">
      <c r="A38" s="97"/>
      <c r="B38" s="97"/>
      <c r="C38" s="34" t="s">
        <v>78</v>
      </c>
      <c r="D38" s="35">
        <v>41185</v>
      </c>
      <c r="E38" s="35">
        <v>38983</v>
      </c>
      <c r="F38" s="35">
        <v>39</v>
      </c>
      <c r="G38" s="35">
        <v>396</v>
      </c>
      <c r="H38" s="35">
        <v>762</v>
      </c>
      <c r="I38" s="35">
        <v>545</v>
      </c>
      <c r="J38" s="35">
        <v>98</v>
      </c>
      <c r="K38" s="35">
        <v>137</v>
      </c>
      <c r="L38" s="35">
        <v>31818</v>
      </c>
      <c r="M38" s="35">
        <v>14370</v>
      </c>
      <c r="N38" s="35">
        <v>4453</v>
      </c>
      <c r="O38" s="35">
        <v>6492</v>
      </c>
      <c r="P38" s="35">
        <v>6503</v>
      </c>
      <c r="Q38" s="35">
        <v>4244</v>
      </c>
      <c r="R38" s="35">
        <v>7681</v>
      </c>
      <c r="S38" s="35">
        <v>38356</v>
      </c>
      <c r="T38" s="35">
        <v>4939</v>
      </c>
      <c r="U38" s="35">
        <v>22</v>
      </c>
      <c r="V38" s="35">
        <v>4097</v>
      </c>
      <c r="W38" s="36">
        <v>904</v>
      </c>
      <c r="X38" s="35" t="s">
        <v>77</v>
      </c>
      <c r="Y38" s="35" t="s">
        <v>77</v>
      </c>
      <c r="Z38" s="35">
        <v>38416</v>
      </c>
      <c r="AA38" s="35">
        <v>2975</v>
      </c>
      <c r="AB38" s="35">
        <v>9528</v>
      </c>
      <c r="AC38" s="35">
        <v>8562</v>
      </c>
      <c r="AD38" s="35">
        <v>1151</v>
      </c>
      <c r="AE38" s="35">
        <v>79</v>
      </c>
      <c r="AF38" s="35">
        <v>14</v>
      </c>
      <c r="AG38" s="35">
        <v>1713</v>
      </c>
      <c r="AH38" s="35">
        <v>148</v>
      </c>
      <c r="AI38" s="35">
        <v>79</v>
      </c>
      <c r="AJ38" s="35">
        <v>40074</v>
      </c>
      <c r="AK38" s="35">
        <v>0</v>
      </c>
      <c r="AL38" s="35">
        <v>66</v>
      </c>
      <c r="AM38" s="35" t="s">
        <v>77</v>
      </c>
      <c r="AN38" s="35">
        <v>228</v>
      </c>
      <c r="AO38" s="35" t="s">
        <v>77</v>
      </c>
      <c r="AP38" s="35">
        <v>39576</v>
      </c>
      <c r="AQ38" s="35">
        <v>1192</v>
      </c>
      <c r="AR38" s="35">
        <v>49</v>
      </c>
      <c r="AS38" s="35">
        <v>1041</v>
      </c>
      <c r="AT38" s="35">
        <v>101</v>
      </c>
      <c r="AU38" s="35">
        <v>30</v>
      </c>
      <c r="AV38" s="35">
        <v>574</v>
      </c>
      <c r="AW38" s="35">
        <v>38661</v>
      </c>
      <c r="AX38" s="35">
        <v>6074</v>
      </c>
      <c r="AY38" s="35">
        <v>3603</v>
      </c>
      <c r="AZ38" s="35">
        <v>4318</v>
      </c>
      <c r="BA38" s="35">
        <v>1152</v>
      </c>
      <c r="BB38" s="35">
        <v>5416</v>
      </c>
      <c r="BC38" s="35">
        <v>1978</v>
      </c>
      <c r="BD38" s="35">
        <v>73</v>
      </c>
      <c r="BE38" s="35">
        <v>1957</v>
      </c>
      <c r="BF38" s="35">
        <v>606</v>
      </c>
      <c r="BG38" s="35">
        <v>8771</v>
      </c>
      <c r="BH38" s="35" t="s">
        <v>77</v>
      </c>
      <c r="BI38" s="35" t="s">
        <v>77</v>
      </c>
      <c r="BJ38" s="35" t="s">
        <v>77</v>
      </c>
      <c r="BK38" s="37"/>
    </row>
    <row r="39" spans="1:64" s="19" customFormat="1" ht="16.95" customHeight="1" x14ac:dyDescent="0.15">
      <c r="A39" s="97"/>
      <c r="B39" s="97"/>
      <c r="C39" s="34" t="s">
        <v>79</v>
      </c>
      <c r="D39" s="35">
        <v>41369</v>
      </c>
      <c r="E39" s="35">
        <v>38921</v>
      </c>
      <c r="F39" s="35">
        <v>44</v>
      </c>
      <c r="G39" s="35">
        <v>411</v>
      </c>
      <c r="H39" s="35">
        <v>709</v>
      </c>
      <c r="I39" s="35">
        <v>477</v>
      </c>
      <c r="J39" s="35">
        <v>97</v>
      </c>
      <c r="K39" s="35">
        <v>150</v>
      </c>
      <c r="L39" s="35">
        <v>30102</v>
      </c>
      <c r="M39" s="35">
        <v>12569</v>
      </c>
      <c r="N39" s="35">
        <v>4133</v>
      </c>
      <c r="O39" s="35">
        <v>6592</v>
      </c>
      <c r="P39" s="35">
        <v>6808</v>
      </c>
      <c r="Q39" s="35">
        <v>4629</v>
      </c>
      <c r="R39" s="35">
        <v>9304</v>
      </c>
      <c r="S39" s="35">
        <v>38302</v>
      </c>
      <c r="T39" s="35">
        <v>4541</v>
      </c>
      <c r="U39" s="35">
        <v>32</v>
      </c>
      <c r="V39" s="35">
        <v>3686</v>
      </c>
      <c r="W39" s="35">
        <v>898</v>
      </c>
      <c r="X39" s="35">
        <v>39514</v>
      </c>
      <c r="Y39" s="35">
        <v>132</v>
      </c>
      <c r="Z39" s="35">
        <v>38246</v>
      </c>
      <c r="AA39" s="35">
        <v>2702</v>
      </c>
      <c r="AB39" s="35">
        <v>8532</v>
      </c>
      <c r="AC39" s="35">
        <v>7675</v>
      </c>
      <c r="AD39" s="35">
        <v>1016</v>
      </c>
      <c r="AE39" s="35">
        <v>56</v>
      </c>
      <c r="AF39" s="35">
        <v>24</v>
      </c>
      <c r="AG39" s="35">
        <v>1680</v>
      </c>
      <c r="AH39" s="35">
        <v>127</v>
      </c>
      <c r="AI39" s="35">
        <v>75</v>
      </c>
      <c r="AJ39" s="35">
        <v>40043</v>
      </c>
      <c r="AK39" s="35">
        <v>0</v>
      </c>
      <c r="AL39" s="35">
        <v>60</v>
      </c>
      <c r="AM39" s="35" t="s">
        <v>77</v>
      </c>
      <c r="AN39" s="35">
        <v>232</v>
      </c>
      <c r="AO39" s="35" t="s">
        <v>77</v>
      </c>
      <c r="AP39" s="35">
        <v>39577</v>
      </c>
      <c r="AQ39" s="35">
        <v>1126</v>
      </c>
      <c r="AR39" s="35">
        <v>68</v>
      </c>
      <c r="AS39" s="35">
        <v>1061</v>
      </c>
      <c r="AT39" s="35">
        <v>143</v>
      </c>
      <c r="AU39" s="35">
        <v>34</v>
      </c>
      <c r="AV39" s="35">
        <v>546</v>
      </c>
      <c r="AW39" s="35">
        <v>38546</v>
      </c>
      <c r="AX39" s="35">
        <v>6050</v>
      </c>
      <c r="AY39" s="35">
        <v>3810</v>
      </c>
      <c r="AZ39" s="35">
        <v>4671</v>
      </c>
      <c r="BA39" s="35">
        <v>1295</v>
      </c>
      <c r="BB39" s="35">
        <v>5667</v>
      </c>
      <c r="BC39" s="35">
        <v>1887</v>
      </c>
      <c r="BD39" s="35">
        <v>109</v>
      </c>
      <c r="BE39" s="35">
        <v>2162</v>
      </c>
      <c r="BF39" s="35">
        <v>579</v>
      </c>
      <c r="BG39" s="35">
        <v>9359</v>
      </c>
      <c r="BH39" s="35" t="s">
        <v>77</v>
      </c>
      <c r="BI39" s="35" t="s">
        <v>77</v>
      </c>
      <c r="BJ39" s="35" t="s">
        <v>77</v>
      </c>
      <c r="BK39" s="37"/>
    </row>
    <row r="40" spans="1:64" s="19" customFormat="1" ht="16.95" customHeight="1" x14ac:dyDescent="0.15">
      <c r="A40" s="97"/>
      <c r="B40" s="98"/>
      <c r="C40" s="41" t="s">
        <v>84</v>
      </c>
      <c r="D40" s="42">
        <f t="shared" ref="D40:BJ40" si="17">SUM(D37:D39)</f>
        <v>122657</v>
      </c>
      <c r="E40" s="42">
        <f t="shared" si="17"/>
        <v>116887</v>
      </c>
      <c r="F40" s="42">
        <f t="shared" si="17"/>
        <v>129</v>
      </c>
      <c r="G40" s="42">
        <f t="shared" si="17"/>
        <v>1251</v>
      </c>
      <c r="H40" s="42">
        <f t="shared" si="17"/>
        <v>2092</v>
      </c>
      <c r="I40" s="42">
        <f t="shared" si="17"/>
        <v>1480</v>
      </c>
      <c r="J40" s="42">
        <f t="shared" si="17"/>
        <v>243</v>
      </c>
      <c r="K40" s="42">
        <f t="shared" si="17"/>
        <v>425</v>
      </c>
      <c r="L40" s="42">
        <f t="shared" si="17"/>
        <v>95013</v>
      </c>
      <c r="M40" s="42">
        <f t="shared" si="17"/>
        <v>43528</v>
      </c>
      <c r="N40" s="42">
        <f t="shared" si="17"/>
        <v>13149</v>
      </c>
      <c r="O40" s="42">
        <f t="shared" si="17"/>
        <v>19045</v>
      </c>
      <c r="P40" s="42">
        <f t="shared" si="17"/>
        <v>19291</v>
      </c>
      <c r="Q40" s="42">
        <f t="shared" si="17"/>
        <v>12663</v>
      </c>
      <c r="R40" s="42">
        <f t="shared" si="17"/>
        <v>23216</v>
      </c>
      <c r="S40" s="42">
        <f t="shared" si="17"/>
        <v>115260</v>
      </c>
      <c r="T40" s="42">
        <f t="shared" si="17"/>
        <v>14051</v>
      </c>
      <c r="U40" s="42">
        <f t="shared" si="17"/>
        <v>91</v>
      </c>
      <c r="V40" s="42">
        <f t="shared" si="17"/>
        <v>11476</v>
      </c>
      <c r="W40" s="42">
        <f t="shared" si="17"/>
        <v>2726</v>
      </c>
      <c r="X40" s="42">
        <f t="shared" si="17"/>
        <v>78886</v>
      </c>
      <c r="Y40" s="42">
        <f t="shared" si="17"/>
        <v>292</v>
      </c>
      <c r="Z40" s="42">
        <f t="shared" si="17"/>
        <v>115266</v>
      </c>
      <c r="AA40" s="42">
        <f t="shared" si="17"/>
        <v>8816</v>
      </c>
      <c r="AB40" s="42">
        <f t="shared" si="17"/>
        <v>27375</v>
      </c>
      <c r="AC40" s="42">
        <f t="shared" si="17"/>
        <v>24428</v>
      </c>
      <c r="AD40" s="42">
        <f t="shared" si="17"/>
        <v>3509</v>
      </c>
      <c r="AE40" s="42">
        <f t="shared" si="17"/>
        <v>223</v>
      </c>
      <c r="AF40" s="42">
        <f t="shared" si="17"/>
        <v>49</v>
      </c>
      <c r="AG40" s="42">
        <f t="shared" si="17"/>
        <v>5005</v>
      </c>
      <c r="AH40" s="42">
        <f t="shared" si="17"/>
        <v>444</v>
      </c>
      <c r="AI40" s="42">
        <f t="shared" si="17"/>
        <v>217</v>
      </c>
      <c r="AJ40" s="42">
        <f t="shared" si="17"/>
        <v>119581</v>
      </c>
      <c r="AK40" s="42">
        <f t="shared" si="17"/>
        <v>0</v>
      </c>
      <c r="AL40" s="42">
        <f t="shared" si="17"/>
        <v>230</v>
      </c>
      <c r="AM40" s="42">
        <f t="shared" si="17"/>
        <v>39156</v>
      </c>
      <c r="AN40" s="42">
        <f t="shared" si="17"/>
        <v>958</v>
      </c>
      <c r="AO40" s="42">
        <f t="shared" si="17"/>
        <v>815</v>
      </c>
      <c r="AP40" s="42">
        <f t="shared" si="17"/>
        <v>118541</v>
      </c>
      <c r="AQ40" s="42">
        <f t="shared" si="17"/>
        <v>3120</v>
      </c>
      <c r="AR40" s="42">
        <f t="shared" si="17"/>
        <v>160</v>
      </c>
      <c r="AS40" s="42">
        <f t="shared" si="17"/>
        <v>3291</v>
      </c>
      <c r="AT40" s="42">
        <f t="shared" si="17"/>
        <v>356</v>
      </c>
      <c r="AU40" s="42">
        <f t="shared" si="17"/>
        <v>119</v>
      </c>
      <c r="AV40" s="42">
        <f t="shared" si="17"/>
        <v>1637</v>
      </c>
      <c r="AW40" s="42">
        <f t="shared" si="17"/>
        <v>115872</v>
      </c>
      <c r="AX40" s="42">
        <f t="shared" si="17"/>
        <v>17619</v>
      </c>
      <c r="AY40" s="42">
        <f t="shared" si="17"/>
        <v>11049</v>
      </c>
      <c r="AZ40" s="42">
        <f t="shared" si="17"/>
        <v>13057</v>
      </c>
      <c r="BA40" s="42">
        <f t="shared" si="17"/>
        <v>3452</v>
      </c>
      <c r="BB40" s="42">
        <f t="shared" si="17"/>
        <v>16213</v>
      </c>
      <c r="BC40" s="42">
        <f t="shared" si="17"/>
        <v>5764</v>
      </c>
      <c r="BD40" s="42">
        <f t="shared" si="17"/>
        <v>255</v>
      </c>
      <c r="BE40" s="42">
        <f t="shared" si="17"/>
        <v>5996</v>
      </c>
      <c r="BF40" s="42">
        <f t="shared" si="17"/>
        <v>1794</v>
      </c>
      <c r="BG40" s="42">
        <f t="shared" si="17"/>
        <v>25625</v>
      </c>
      <c r="BH40" s="42">
        <f t="shared" si="17"/>
        <v>5647</v>
      </c>
      <c r="BI40" s="42">
        <f t="shared" si="17"/>
        <v>420</v>
      </c>
      <c r="BJ40" s="42">
        <f t="shared" si="17"/>
        <v>10458</v>
      </c>
      <c r="BK40" s="37"/>
    </row>
    <row r="41" spans="1:64" s="19" customFormat="1" ht="16.95" customHeight="1" x14ac:dyDescent="0.15">
      <c r="A41" s="97"/>
      <c r="B41" s="97" t="s">
        <v>86</v>
      </c>
      <c r="C41" s="43" t="s">
        <v>76</v>
      </c>
      <c r="D41" s="35">
        <v>20573</v>
      </c>
      <c r="E41" s="36">
        <v>20441</v>
      </c>
      <c r="F41" s="36">
        <v>24</v>
      </c>
      <c r="G41" s="36">
        <v>89</v>
      </c>
      <c r="H41" s="36">
        <v>271</v>
      </c>
      <c r="I41" s="36">
        <v>175</v>
      </c>
      <c r="J41" s="36">
        <v>63</v>
      </c>
      <c r="K41" s="36">
        <v>35</v>
      </c>
      <c r="L41" s="36">
        <v>13050</v>
      </c>
      <c r="M41" s="36">
        <v>4677</v>
      </c>
      <c r="N41" s="36">
        <v>2001</v>
      </c>
      <c r="O41" s="36">
        <v>3193</v>
      </c>
      <c r="P41" s="36">
        <v>3179</v>
      </c>
      <c r="Q41" s="36">
        <v>1368</v>
      </c>
      <c r="R41" s="36">
        <v>7172</v>
      </c>
      <c r="S41" s="36">
        <v>20168</v>
      </c>
      <c r="T41" s="36">
        <v>950</v>
      </c>
      <c r="U41" s="36">
        <v>3</v>
      </c>
      <c r="V41" s="36">
        <v>579</v>
      </c>
      <c r="W41" s="36">
        <v>378</v>
      </c>
      <c r="X41" s="36">
        <v>20269</v>
      </c>
      <c r="Y41" s="36">
        <v>227</v>
      </c>
      <c r="Z41" s="36">
        <v>20273</v>
      </c>
      <c r="AA41" s="36">
        <v>1147</v>
      </c>
      <c r="AB41" s="36">
        <v>2010</v>
      </c>
      <c r="AC41" s="36">
        <v>1730</v>
      </c>
      <c r="AD41" s="36">
        <v>327</v>
      </c>
      <c r="AE41" s="36">
        <v>25</v>
      </c>
      <c r="AF41" s="36">
        <v>3</v>
      </c>
      <c r="AG41" s="36">
        <v>500</v>
      </c>
      <c r="AH41" s="36">
        <v>30</v>
      </c>
      <c r="AI41" s="36">
        <v>23</v>
      </c>
      <c r="AJ41" s="36">
        <v>20383</v>
      </c>
      <c r="AK41" s="36">
        <v>0</v>
      </c>
      <c r="AL41" s="36">
        <v>33</v>
      </c>
      <c r="AM41" s="36">
        <v>20315</v>
      </c>
      <c r="AN41" s="36">
        <v>179</v>
      </c>
      <c r="AO41" s="36">
        <v>394</v>
      </c>
      <c r="AP41" s="36">
        <v>20413</v>
      </c>
      <c r="AQ41" s="36">
        <v>738</v>
      </c>
      <c r="AR41" s="36">
        <v>58</v>
      </c>
      <c r="AS41" s="36">
        <v>308</v>
      </c>
      <c r="AT41" s="36">
        <v>38</v>
      </c>
      <c r="AU41" s="36">
        <v>20</v>
      </c>
      <c r="AV41" s="36">
        <v>368</v>
      </c>
      <c r="AW41" s="36">
        <v>20410</v>
      </c>
      <c r="AX41" s="36">
        <v>3621</v>
      </c>
      <c r="AY41" s="36">
        <v>2716</v>
      </c>
      <c r="AZ41" s="36">
        <v>2938</v>
      </c>
      <c r="BA41" s="36">
        <v>855</v>
      </c>
      <c r="BB41" s="36">
        <v>3995</v>
      </c>
      <c r="BC41" s="36">
        <v>1058</v>
      </c>
      <c r="BD41" s="36">
        <v>102</v>
      </c>
      <c r="BE41" s="36">
        <v>1208</v>
      </c>
      <c r="BF41" s="36">
        <v>99</v>
      </c>
      <c r="BG41" s="36" t="s">
        <v>77</v>
      </c>
      <c r="BH41" s="36" t="s">
        <v>77</v>
      </c>
      <c r="BI41" s="36" t="s">
        <v>77</v>
      </c>
      <c r="BJ41" s="36" t="s">
        <v>77</v>
      </c>
      <c r="BK41" s="31"/>
      <c r="BL41" s="37"/>
    </row>
    <row r="42" spans="1:64" s="19" customFormat="1" ht="16.95" customHeight="1" x14ac:dyDescent="0.15">
      <c r="A42" s="97"/>
      <c r="B42" s="101"/>
      <c r="C42" s="44" t="s">
        <v>78</v>
      </c>
      <c r="D42" s="35">
        <v>19746</v>
      </c>
      <c r="E42" s="36">
        <v>19534</v>
      </c>
      <c r="F42" s="36">
        <v>22</v>
      </c>
      <c r="G42" s="36">
        <v>97</v>
      </c>
      <c r="H42" s="36">
        <v>194</v>
      </c>
      <c r="I42" s="36">
        <v>122</v>
      </c>
      <c r="J42" s="36">
        <v>44</v>
      </c>
      <c r="K42" s="36">
        <v>30</v>
      </c>
      <c r="L42" s="36">
        <v>11720</v>
      </c>
      <c r="M42" s="36">
        <v>4100</v>
      </c>
      <c r="N42" s="36">
        <v>1862</v>
      </c>
      <c r="O42" s="36">
        <v>2871</v>
      </c>
      <c r="P42" s="36">
        <v>2887</v>
      </c>
      <c r="Q42" s="36">
        <v>1180</v>
      </c>
      <c r="R42" s="36">
        <v>7632</v>
      </c>
      <c r="S42" s="36">
        <v>19161</v>
      </c>
      <c r="T42" s="36">
        <v>895</v>
      </c>
      <c r="U42" s="36">
        <v>5</v>
      </c>
      <c r="V42" s="36">
        <v>576</v>
      </c>
      <c r="W42" s="36">
        <v>331</v>
      </c>
      <c r="X42" s="35" t="s">
        <v>77</v>
      </c>
      <c r="Y42" s="35" t="s">
        <v>77</v>
      </c>
      <c r="Z42" s="36">
        <v>19300</v>
      </c>
      <c r="AA42" s="36">
        <v>1015</v>
      </c>
      <c r="AB42" s="36">
        <v>1708</v>
      </c>
      <c r="AC42" s="36">
        <v>1444</v>
      </c>
      <c r="AD42" s="36">
        <v>319</v>
      </c>
      <c r="AE42" s="36">
        <v>41</v>
      </c>
      <c r="AF42" s="36">
        <v>3</v>
      </c>
      <c r="AG42" s="36">
        <v>476</v>
      </c>
      <c r="AH42" s="36">
        <v>24</v>
      </c>
      <c r="AI42" s="36">
        <v>32</v>
      </c>
      <c r="AJ42" s="35" t="s">
        <v>77</v>
      </c>
      <c r="AK42" s="36">
        <v>0</v>
      </c>
      <c r="AL42" s="35" t="s">
        <v>77</v>
      </c>
      <c r="AM42" s="35" t="s">
        <v>77</v>
      </c>
      <c r="AN42" s="36">
        <v>131</v>
      </c>
      <c r="AO42" s="35" t="s">
        <v>77</v>
      </c>
      <c r="AP42" s="36">
        <v>19366</v>
      </c>
      <c r="AQ42" s="36">
        <v>546</v>
      </c>
      <c r="AR42" s="36">
        <v>36</v>
      </c>
      <c r="AS42" s="36">
        <v>333</v>
      </c>
      <c r="AT42" s="36">
        <v>39</v>
      </c>
      <c r="AU42" s="36">
        <v>13</v>
      </c>
      <c r="AV42" s="36">
        <v>339</v>
      </c>
      <c r="AW42" s="36">
        <v>19468</v>
      </c>
      <c r="AX42" s="36">
        <v>3709</v>
      </c>
      <c r="AY42" s="36">
        <v>2794</v>
      </c>
      <c r="AZ42" s="36">
        <v>3059</v>
      </c>
      <c r="BA42" s="36">
        <v>883</v>
      </c>
      <c r="BB42" s="36">
        <v>4074</v>
      </c>
      <c r="BC42" s="36">
        <v>963</v>
      </c>
      <c r="BD42" s="36">
        <v>95</v>
      </c>
      <c r="BE42" s="36">
        <v>1382</v>
      </c>
      <c r="BF42" s="36">
        <v>75</v>
      </c>
      <c r="BG42" s="35" t="s">
        <v>77</v>
      </c>
      <c r="BH42" s="35" t="s">
        <v>77</v>
      </c>
      <c r="BI42" s="35" t="s">
        <v>77</v>
      </c>
      <c r="BJ42" s="35" t="s">
        <v>77</v>
      </c>
      <c r="BK42" s="31"/>
      <c r="BL42" s="37"/>
    </row>
    <row r="43" spans="1:64" s="19" customFormat="1" ht="16.95" customHeight="1" x14ac:dyDescent="0.15">
      <c r="A43" s="97"/>
      <c r="B43" s="101"/>
      <c r="C43" s="44" t="s">
        <v>79</v>
      </c>
      <c r="D43" s="35">
        <v>18797</v>
      </c>
      <c r="E43" s="36">
        <v>18631</v>
      </c>
      <c r="F43" s="36">
        <v>24</v>
      </c>
      <c r="G43" s="36">
        <v>65</v>
      </c>
      <c r="H43" s="36">
        <v>178</v>
      </c>
      <c r="I43" s="36">
        <v>90</v>
      </c>
      <c r="J43" s="36">
        <v>69</v>
      </c>
      <c r="K43" s="36">
        <v>20</v>
      </c>
      <c r="L43" s="36">
        <v>10693</v>
      </c>
      <c r="M43" s="36">
        <v>3716</v>
      </c>
      <c r="N43" s="36">
        <v>1694</v>
      </c>
      <c r="O43" s="36">
        <v>2677</v>
      </c>
      <c r="P43" s="36">
        <v>2606</v>
      </c>
      <c r="Q43" s="36">
        <v>1137</v>
      </c>
      <c r="R43" s="36">
        <v>7773</v>
      </c>
      <c r="S43" s="36">
        <v>18289</v>
      </c>
      <c r="T43" s="36">
        <v>789</v>
      </c>
      <c r="U43" s="36">
        <v>1</v>
      </c>
      <c r="V43" s="36">
        <v>478</v>
      </c>
      <c r="W43" s="36">
        <v>318</v>
      </c>
      <c r="X43" s="36">
        <v>18629</v>
      </c>
      <c r="Y43" s="36">
        <v>207</v>
      </c>
      <c r="Z43" s="36">
        <v>18393</v>
      </c>
      <c r="AA43" s="36">
        <v>995</v>
      </c>
      <c r="AB43" s="36">
        <v>1657</v>
      </c>
      <c r="AC43" s="36">
        <v>1449</v>
      </c>
      <c r="AD43" s="36">
        <v>264</v>
      </c>
      <c r="AE43" s="36">
        <v>20</v>
      </c>
      <c r="AF43" s="36">
        <v>2</v>
      </c>
      <c r="AG43" s="36">
        <v>487</v>
      </c>
      <c r="AH43" s="36">
        <v>31</v>
      </c>
      <c r="AI43" s="36">
        <v>22</v>
      </c>
      <c r="AJ43" s="35" t="s">
        <v>77</v>
      </c>
      <c r="AK43" s="36">
        <v>0</v>
      </c>
      <c r="AL43" s="35" t="s">
        <v>77</v>
      </c>
      <c r="AM43" s="35" t="s">
        <v>77</v>
      </c>
      <c r="AN43" s="36">
        <v>112</v>
      </c>
      <c r="AO43" s="35" t="s">
        <v>77</v>
      </c>
      <c r="AP43" s="36">
        <v>18439</v>
      </c>
      <c r="AQ43" s="36">
        <v>406</v>
      </c>
      <c r="AR43" s="36">
        <v>40</v>
      </c>
      <c r="AS43" s="36">
        <v>311</v>
      </c>
      <c r="AT43" s="36">
        <v>41</v>
      </c>
      <c r="AU43" s="36">
        <v>8</v>
      </c>
      <c r="AV43" s="36">
        <v>348</v>
      </c>
      <c r="AW43" s="36">
        <v>18549</v>
      </c>
      <c r="AX43" s="36">
        <v>4322</v>
      </c>
      <c r="AY43" s="36">
        <v>3057</v>
      </c>
      <c r="AZ43" s="36">
        <v>3197</v>
      </c>
      <c r="BA43" s="36">
        <v>877</v>
      </c>
      <c r="BB43" s="36">
        <v>3957</v>
      </c>
      <c r="BC43" s="36">
        <v>1009</v>
      </c>
      <c r="BD43" s="36">
        <v>80</v>
      </c>
      <c r="BE43" s="36">
        <v>1294</v>
      </c>
      <c r="BF43" s="36">
        <v>90</v>
      </c>
      <c r="BG43" s="35" t="s">
        <v>77</v>
      </c>
      <c r="BH43" s="35" t="s">
        <v>77</v>
      </c>
      <c r="BI43" s="35" t="s">
        <v>77</v>
      </c>
      <c r="BJ43" s="35" t="s">
        <v>77</v>
      </c>
      <c r="BK43" s="31"/>
      <c r="BL43" s="37"/>
    </row>
    <row r="44" spans="1:64" s="19" customFormat="1" ht="16.95" customHeight="1" x14ac:dyDescent="0.15">
      <c r="A44" s="97"/>
      <c r="B44" s="101"/>
      <c r="C44" s="45" t="s">
        <v>84</v>
      </c>
      <c r="D44" s="42">
        <f t="shared" ref="D44:BF44" si="18">SUM(D41:D43)</f>
        <v>59116</v>
      </c>
      <c r="E44" s="42">
        <f t="shared" si="18"/>
        <v>58606</v>
      </c>
      <c r="F44" s="42">
        <f t="shared" si="18"/>
        <v>70</v>
      </c>
      <c r="G44" s="42">
        <f t="shared" si="18"/>
        <v>251</v>
      </c>
      <c r="H44" s="42">
        <f t="shared" si="18"/>
        <v>643</v>
      </c>
      <c r="I44" s="42">
        <f t="shared" si="18"/>
        <v>387</v>
      </c>
      <c r="J44" s="42">
        <f t="shared" si="18"/>
        <v>176</v>
      </c>
      <c r="K44" s="42">
        <f>SUM(K41:K43)</f>
        <v>85</v>
      </c>
      <c r="L44" s="42">
        <f>SUM(L41:L43)</f>
        <v>35463</v>
      </c>
      <c r="M44" s="42">
        <f t="shared" si="18"/>
        <v>12493</v>
      </c>
      <c r="N44" s="42">
        <f t="shared" si="18"/>
        <v>5557</v>
      </c>
      <c r="O44" s="42">
        <f t="shared" si="18"/>
        <v>8741</v>
      </c>
      <c r="P44" s="42">
        <f t="shared" si="18"/>
        <v>8672</v>
      </c>
      <c r="Q44" s="42">
        <f t="shared" si="18"/>
        <v>3685</v>
      </c>
      <c r="R44" s="42">
        <f t="shared" si="18"/>
        <v>22577</v>
      </c>
      <c r="S44" s="42">
        <f t="shared" si="18"/>
        <v>57618</v>
      </c>
      <c r="T44" s="42">
        <f>SUM(T41:T43)</f>
        <v>2634</v>
      </c>
      <c r="U44" s="42">
        <f t="shared" si="18"/>
        <v>9</v>
      </c>
      <c r="V44" s="42">
        <f t="shared" si="18"/>
        <v>1633</v>
      </c>
      <c r="W44" s="42">
        <f t="shared" si="18"/>
        <v>1027</v>
      </c>
      <c r="X44" s="42">
        <f t="shared" si="18"/>
        <v>38898</v>
      </c>
      <c r="Y44" s="42">
        <f t="shared" si="18"/>
        <v>434</v>
      </c>
      <c r="Z44" s="42">
        <f t="shared" si="18"/>
        <v>57966</v>
      </c>
      <c r="AA44" s="42">
        <f t="shared" si="18"/>
        <v>3157</v>
      </c>
      <c r="AB44" s="42">
        <f>SUM(AB41:AB43)</f>
        <v>5375</v>
      </c>
      <c r="AC44" s="42">
        <f t="shared" si="18"/>
        <v>4623</v>
      </c>
      <c r="AD44" s="42">
        <f t="shared" si="18"/>
        <v>910</v>
      </c>
      <c r="AE44" s="42">
        <f t="shared" si="18"/>
        <v>86</v>
      </c>
      <c r="AF44" s="42">
        <f t="shared" si="18"/>
        <v>8</v>
      </c>
      <c r="AG44" s="42">
        <f t="shared" si="18"/>
        <v>1463</v>
      </c>
      <c r="AH44" s="42">
        <f>SUM(AH41:AH43)</f>
        <v>85</v>
      </c>
      <c r="AI44" s="42">
        <f>SUM(AI41:AI43)</f>
        <v>77</v>
      </c>
      <c r="AJ44" s="42">
        <f t="shared" si="18"/>
        <v>20383</v>
      </c>
      <c r="AK44" s="42">
        <f t="shared" si="18"/>
        <v>0</v>
      </c>
      <c r="AL44" s="42">
        <f t="shared" si="18"/>
        <v>33</v>
      </c>
      <c r="AM44" s="42">
        <f t="shared" si="18"/>
        <v>20315</v>
      </c>
      <c r="AN44" s="42">
        <f t="shared" si="18"/>
        <v>422</v>
      </c>
      <c r="AO44" s="42">
        <f t="shared" si="18"/>
        <v>394</v>
      </c>
      <c r="AP44" s="42">
        <f t="shared" si="18"/>
        <v>58218</v>
      </c>
      <c r="AQ44" s="42">
        <f t="shared" si="18"/>
        <v>1690</v>
      </c>
      <c r="AR44" s="42">
        <f t="shared" si="18"/>
        <v>134</v>
      </c>
      <c r="AS44" s="42">
        <f t="shared" si="18"/>
        <v>952</v>
      </c>
      <c r="AT44" s="42">
        <f t="shared" si="18"/>
        <v>118</v>
      </c>
      <c r="AU44" s="42">
        <f>SUM(AU41:AU43)</f>
        <v>41</v>
      </c>
      <c r="AV44" s="42">
        <f t="shared" si="18"/>
        <v>1055</v>
      </c>
      <c r="AW44" s="42">
        <f t="shared" si="18"/>
        <v>58427</v>
      </c>
      <c r="AX44" s="42">
        <f t="shared" si="18"/>
        <v>11652</v>
      </c>
      <c r="AY44" s="42">
        <f t="shared" si="18"/>
        <v>8567</v>
      </c>
      <c r="AZ44" s="42">
        <f t="shared" si="18"/>
        <v>9194</v>
      </c>
      <c r="BA44" s="42">
        <f t="shared" si="18"/>
        <v>2615</v>
      </c>
      <c r="BB44" s="42">
        <f t="shared" si="18"/>
        <v>12026</v>
      </c>
      <c r="BC44" s="42">
        <f t="shared" si="18"/>
        <v>3030</v>
      </c>
      <c r="BD44" s="42">
        <f t="shared" si="18"/>
        <v>277</v>
      </c>
      <c r="BE44" s="42">
        <f>SUM(BE41:BE43)</f>
        <v>3884</v>
      </c>
      <c r="BF44" s="42">
        <f t="shared" si="18"/>
        <v>264</v>
      </c>
      <c r="BG44" s="42" t="s">
        <v>77</v>
      </c>
      <c r="BH44" s="42" t="s">
        <v>77</v>
      </c>
      <c r="BI44" s="42" t="s">
        <v>77</v>
      </c>
      <c r="BJ44" s="42" t="s">
        <v>77</v>
      </c>
      <c r="BK44" s="31"/>
      <c r="BL44" s="37"/>
    </row>
    <row r="45" spans="1:64" s="19" customFormat="1" ht="16.95" customHeight="1" x14ac:dyDescent="0.15">
      <c r="A45" s="97"/>
      <c r="B45" s="102" t="s">
        <v>87</v>
      </c>
      <c r="C45" s="103"/>
      <c r="D45" s="51">
        <v>5862</v>
      </c>
      <c r="E45" s="51">
        <v>4957</v>
      </c>
      <c r="F45" s="51">
        <v>7</v>
      </c>
      <c r="G45" s="51">
        <v>80</v>
      </c>
      <c r="H45" s="51">
        <v>57</v>
      </c>
      <c r="I45" s="51">
        <v>23</v>
      </c>
      <c r="J45" s="51">
        <v>35</v>
      </c>
      <c r="K45" s="51">
        <v>2</v>
      </c>
      <c r="L45" s="51">
        <v>3434</v>
      </c>
      <c r="M45" s="51">
        <v>1135</v>
      </c>
      <c r="N45" s="51">
        <v>549</v>
      </c>
      <c r="O45" s="51">
        <v>865</v>
      </c>
      <c r="P45" s="51">
        <v>885</v>
      </c>
      <c r="Q45" s="51">
        <v>313</v>
      </c>
      <c r="R45" s="51">
        <v>1604</v>
      </c>
      <c r="S45" s="51">
        <v>4911</v>
      </c>
      <c r="T45" s="51">
        <v>307</v>
      </c>
      <c r="U45" s="51">
        <v>0</v>
      </c>
      <c r="V45" s="51">
        <v>174</v>
      </c>
      <c r="W45" s="51">
        <v>148</v>
      </c>
      <c r="X45" s="51">
        <v>2805</v>
      </c>
      <c r="Y45" s="51">
        <v>25</v>
      </c>
      <c r="Z45" s="51">
        <v>4919</v>
      </c>
      <c r="AA45" s="51">
        <v>299</v>
      </c>
      <c r="AB45" s="51">
        <v>338</v>
      </c>
      <c r="AC45" s="51">
        <v>272</v>
      </c>
      <c r="AD45" s="51">
        <v>90</v>
      </c>
      <c r="AE45" s="51">
        <v>5</v>
      </c>
      <c r="AF45" s="51">
        <v>2</v>
      </c>
      <c r="AG45" s="51">
        <v>122</v>
      </c>
      <c r="AH45" s="51">
        <v>4</v>
      </c>
      <c r="AI45" s="51">
        <v>11</v>
      </c>
      <c r="AJ45" s="51">
        <v>1625</v>
      </c>
      <c r="AK45" s="51">
        <v>0</v>
      </c>
      <c r="AL45" s="51">
        <v>7</v>
      </c>
      <c r="AM45" s="51">
        <v>1648</v>
      </c>
      <c r="AN45" s="51">
        <v>46</v>
      </c>
      <c r="AO45" s="51">
        <v>37</v>
      </c>
      <c r="AP45" s="51">
        <v>4869</v>
      </c>
      <c r="AQ45" s="51">
        <v>242</v>
      </c>
      <c r="AR45" s="51">
        <v>42</v>
      </c>
      <c r="AS45" s="51">
        <v>120</v>
      </c>
      <c r="AT45" s="51">
        <v>18</v>
      </c>
      <c r="AU45" s="51">
        <v>6</v>
      </c>
      <c r="AV45" s="51">
        <v>181</v>
      </c>
      <c r="AW45" s="51">
        <v>4942</v>
      </c>
      <c r="AX45" s="51">
        <v>1119</v>
      </c>
      <c r="AY45" s="51">
        <v>1196</v>
      </c>
      <c r="AZ45" s="51">
        <v>1107</v>
      </c>
      <c r="BA45" s="51">
        <v>236</v>
      </c>
      <c r="BB45" s="51">
        <v>1334</v>
      </c>
      <c r="BC45" s="51">
        <v>279</v>
      </c>
      <c r="BD45" s="51">
        <v>17</v>
      </c>
      <c r="BE45" s="51">
        <v>475</v>
      </c>
      <c r="BF45" s="51">
        <v>36</v>
      </c>
      <c r="BG45" s="51" t="s">
        <v>77</v>
      </c>
      <c r="BH45" s="51" t="s">
        <v>77</v>
      </c>
      <c r="BI45" s="51" t="s">
        <v>77</v>
      </c>
      <c r="BJ45" s="51" t="s">
        <v>77</v>
      </c>
      <c r="BK45" s="31"/>
      <c r="BL45" s="37"/>
    </row>
    <row r="46" spans="1:64" s="19" customFormat="1" ht="16.95" customHeight="1" x14ac:dyDescent="0.15">
      <c r="A46" s="97"/>
      <c r="B46" s="104" t="s">
        <v>88</v>
      </c>
      <c r="C46" s="47" t="s">
        <v>89</v>
      </c>
      <c r="D46" s="46">
        <v>98</v>
      </c>
      <c r="E46" s="46">
        <v>93</v>
      </c>
      <c r="F46" s="46">
        <v>0</v>
      </c>
      <c r="G46" s="46">
        <v>0</v>
      </c>
      <c r="H46" s="46">
        <v>2</v>
      </c>
      <c r="I46" s="46">
        <v>1</v>
      </c>
      <c r="J46" s="46">
        <v>1</v>
      </c>
      <c r="K46" s="46">
        <v>0</v>
      </c>
      <c r="L46" s="46">
        <v>59</v>
      </c>
      <c r="M46" s="46">
        <v>0</v>
      </c>
      <c r="N46" s="46">
        <v>2</v>
      </c>
      <c r="O46" s="46">
        <v>9</v>
      </c>
      <c r="P46" s="46">
        <v>48</v>
      </c>
      <c r="Q46" s="46">
        <v>21</v>
      </c>
      <c r="R46" s="46">
        <v>15</v>
      </c>
      <c r="S46" s="46">
        <v>89</v>
      </c>
      <c r="T46" s="46">
        <v>26</v>
      </c>
      <c r="U46" s="46">
        <v>0</v>
      </c>
      <c r="V46" s="46">
        <v>0</v>
      </c>
      <c r="W46" s="46">
        <v>26</v>
      </c>
      <c r="X46" s="46">
        <v>43</v>
      </c>
      <c r="Y46" s="46">
        <v>2</v>
      </c>
      <c r="Z46" s="46">
        <v>88</v>
      </c>
      <c r="AA46" s="46">
        <v>9</v>
      </c>
      <c r="AB46" s="46">
        <v>4</v>
      </c>
      <c r="AC46" s="46">
        <v>3</v>
      </c>
      <c r="AD46" s="46">
        <v>1</v>
      </c>
      <c r="AE46" s="46">
        <v>0</v>
      </c>
      <c r="AF46" s="46">
        <v>0</v>
      </c>
      <c r="AG46" s="46">
        <v>1</v>
      </c>
      <c r="AH46" s="46">
        <v>0</v>
      </c>
      <c r="AI46" s="46">
        <v>0</v>
      </c>
      <c r="AJ46" s="46">
        <v>59</v>
      </c>
      <c r="AK46" s="46">
        <v>0</v>
      </c>
      <c r="AL46" s="46">
        <v>0</v>
      </c>
      <c r="AM46" s="46">
        <v>21</v>
      </c>
      <c r="AN46" s="46">
        <v>1</v>
      </c>
      <c r="AO46" s="46">
        <v>0</v>
      </c>
      <c r="AP46" s="46">
        <v>87</v>
      </c>
      <c r="AQ46" s="46">
        <v>1</v>
      </c>
      <c r="AR46" s="46">
        <v>2</v>
      </c>
      <c r="AS46" s="46">
        <v>0</v>
      </c>
      <c r="AT46" s="46">
        <v>1</v>
      </c>
      <c r="AU46" s="46" t="s">
        <v>77</v>
      </c>
      <c r="AV46" s="46" t="s">
        <v>77</v>
      </c>
      <c r="AW46" s="46">
        <v>88</v>
      </c>
      <c r="AX46" s="46">
        <v>16</v>
      </c>
      <c r="AY46" s="46">
        <v>8</v>
      </c>
      <c r="AZ46" s="46">
        <v>1</v>
      </c>
      <c r="BA46" s="46">
        <v>2</v>
      </c>
      <c r="BB46" s="46">
        <v>1</v>
      </c>
      <c r="BC46" s="46">
        <v>4</v>
      </c>
      <c r="BD46" s="46">
        <v>0</v>
      </c>
      <c r="BE46" s="46">
        <v>5</v>
      </c>
      <c r="BF46" s="46">
        <v>0</v>
      </c>
      <c r="BG46" s="46">
        <v>2</v>
      </c>
      <c r="BH46" s="46">
        <v>4</v>
      </c>
      <c r="BI46" s="46">
        <v>0</v>
      </c>
      <c r="BJ46" s="46">
        <v>1</v>
      </c>
      <c r="BK46" s="31"/>
      <c r="BL46" s="37"/>
    </row>
    <row r="47" spans="1:64" s="19" customFormat="1" ht="16.95" customHeight="1" x14ac:dyDescent="0.15">
      <c r="A47" s="97"/>
      <c r="B47" s="105"/>
      <c r="C47" s="47" t="s">
        <v>90</v>
      </c>
      <c r="D47" s="46">
        <v>282</v>
      </c>
      <c r="E47" s="46">
        <v>280</v>
      </c>
      <c r="F47" s="46">
        <v>0</v>
      </c>
      <c r="G47" s="46">
        <v>0</v>
      </c>
      <c r="H47" s="46">
        <v>3</v>
      </c>
      <c r="I47" s="46">
        <v>1</v>
      </c>
      <c r="J47" s="46">
        <v>1</v>
      </c>
      <c r="K47" s="46">
        <v>1</v>
      </c>
      <c r="L47" s="46">
        <v>189</v>
      </c>
      <c r="M47" s="46">
        <v>93</v>
      </c>
      <c r="N47" s="46">
        <v>38</v>
      </c>
      <c r="O47" s="46">
        <v>32</v>
      </c>
      <c r="P47" s="46">
        <v>26</v>
      </c>
      <c r="Q47" s="46">
        <v>10</v>
      </c>
      <c r="R47" s="46">
        <v>81</v>
      </c>
      <c r="S47" s="46">
        <v>267</v>
      </c>
      <c r="T47" s="46">
        <v>15</v>
      </c>
      <c r="U47" s="46">
        <v>1</v>
      </c>
      <c r="V47" s="46">
        <v>7</v>
      </c>
      <c r="W47" s="46">
        <v>7</v>
      </c>
      <c r="X47" s="46">
        <v>91</v>
      </c>
      <c r="Y47" s="46">
        <v>91</v>
      </c>
      <c r="Z47" s="46">
        <v>267</v>
      </c>
      <c r="AA47" s="46">
        <v>27</v>
      </c>
      <c r="AB47" s="46">
        <v>9</v>
      </c>
      <c r="AC47" s="46">
        <v>8</v>
      </c>
      <c r="AD47" s="46">
        <v>3</v>
      </c>
      <c r="AE47" s="46">
        <v>0</v>
      </c>
      <c r="AF47" s="46">
        <v>0</v>
      </c>
      <c r="AG47" s="46">
        <v>4</v>
      </c>
      <c r="AH47" s="46">
        <v>0</v>
      </c>
      <c r="AI47" s="46">
        <v>0</v>
      </c>
      <c r="AJ47" s="46">
        <v>207</v>
      </c>
      <c r="AK47" s="46">
        <v>0</v>
      </c>
      <c r="AL47" s="46">
        <v>0</v>
      </c>
      <c r="AM47" s="46">
        <v>62</v>
      </c>
      <c r="AN47" s="46">
        <v>13</v>
      </c>
      <c r="AO47" s="46">
        <v>2</v>
      </c>
      <c r="AP47" s="46">
        <v>279</v>
      </c>
      <c r="AQ47" s="46">
        <v>4</v>
      </c>
      <c r="AR47" s="46">
        <v>0</v>
      </c>
      <c r="AS47" s="46">
        <v>10</v>
      </c>
      <c r="AT47" s="46">
        <v>0</v>
      </c>
      <c r="AU47" s="46" t="s">
        <v>77</v>
      </c>
      <c r="AV47" s="46" t="s">
        <v>77</v>
      </c>
      <c r="AW47" s="46">
        <v>263</v>
      </c>
      <c r="AX47" s="46">
        <v>57</v>
      </c>
      <c r="AY47" s="46">
        <v>44</v>
      </c>
      <c r="AZ47" s="46">
        <v>14</v>
      </c>
      <c r="BA47" s="46">
        <v>7</v>
      </c>
      <c r="BB47" s="46">
        <v>25</v>
      </c>
      <c r="BC47" s="46">
        <v>22</v>
      </c>
      <c r="BD47" s="46">
        <v>1</v>
      </c>
      <c r="BE47" s="46">
        <v>24</v>
      </c>
      <c r="BF47" s="46">
        <v>3</v>
      </c>
      <c r="BG47" s="46">
        <v>25</v>
      </c>
      <c r="BH47" s="46">
        <v>8</v>
      </c>
      <c r="BI47" s="46">
        <v>0</v>
      </c>
      <c r="BJ47" s="46">
        <v>7</v>
      </c>
      <c r="BK47" s="31"/>
      <c r="BL47" s="37"/>
    </row>
    <row r="48" spans="1:64" s="19" customFormat="1" ht="16.95" customHeight="1" x14ac:dyDescent="0.15">
      <c r="A48" s="97"/>
      <c r="B48" s="105"/>
      <c r="C48" s="47" t="s">
        <v>91</v>
      </c>
      <c r="D48" s="46">
        <v>1125</v>
      </c>
      <c r="E48" s="46">
        <v>972</v>
      </c>
      <c r="F48" s="46">
        <v>0</v>
      </c>
      <c r="G48" s="46">
        <v>1</v>
      </c>
      <c r="H48" s="46">
        <v>267</v>
      </c>
      <c r="I48" s="46">
        <v>117</v>
      </c>
      <c r="J48" s="46">
        <v>25</v>
      </c>
      <c r="K48" s="46">
        <v>182</v>
      </c>
      <c r="L48" s="46">
        <v>190</v>
      </c>
      <c r="M48" s="46">
        <v>51</v>
      </c>
      <c r="N48" s="46">
        <v>31</v>
      </c>
      <c r="O48" s="46">
        <v>63</v>
      </c>
      <c r="P48" s="46">
        <v>45</v>
      </c>
      <c r="Q48" s="46">
        <v>26</v>
      </c>
      <c r="R48" s="46">
        <v>75</v>
      </c>
      <c r="S48" s="46">
        <v>908</v>
      </c>
      <c r="T48" s="46">
        <v>168</v>
      </c>
      <c r="U48" s="46">
        <v>6</v>
      </c>
      <c r="V48" s="46">
        <v>16</v>
      </c>
      <c r="W48" s="46">
        <v>151</v>
      </c>
      <c r="X48" s="46">
        <v>208</v>
      </c>
      <c r="Y48" s="46">
        <v>11</v>
      </c>
      <c r="Z48" s="46">
        <v>906</v>
      </c>
      <c r="AA48" s="46">
        <v>98</v>
      </c>
      <c r="AB48" s="46">
        <v>109</v>
      </c>
      <c r="AC48" s="46">
        <v>99</v>
      </c>
      <c r="AD48" s="46">
        <v>19</v>
      </c>
      <c r="AE48" s="46">
        <v>2</v>
      </c>
      <c r="AF48" s="46">
        <v>0</v>
      </c>
      <c r="AG48" s="46">
        <v>10</v>
      </c>
      <c r="AH48" s="46">
        <v>3</v>
      </c>
      <c r="AI48" s="46">
        <v>1</v>
      </c>
      <c r="AJ48" s="46">
        <v>804</v>
      </c>
      <c r="AK48" s="46">
        <v>0</v>
      </c>
      <c r="AL48" s="46">
        <v>2</v>
      </c>
      <c r="AM48" s="46">
        <v>218</v>
      </c>
      <c r="AN48" s="46">
        <v>117</v>
      </c>
      <c r="AO48" s="46">
        <v>17</v>
      </c>
      <c r="AP48" s="46">
        <v>904</v>
      </c>
      <c r="AQ48" s="46">
        <v>17</v>
      </c>
      <c r="AR48" s="46">
        <v>11</v>
      </c>
      <c r="AS48" s="46">
        <v>28</v>
      </c>
      <c r="AT48" s="46">
        <v>12</v>
      </c>
      <c r="AU48" s="46" t="s">
        <v>77</v>
      </c>
      <c r="AV48" s="46" t="s">
        <v>77</v>
      </c>
      <c r="AW48" s="46">
        <v>858</v>
      </c>
      <c r="AX48" s="46">
        <v>83</v>
      </c>
      <c r="AY48" s="46">
        <v>44</v>
      </c>
      <c r="AZ48" s="46">
        <v>69</v>
      </c>
      <c r="BA48" s="46">
        <v>12</v>
      </c>
      <c r="BB48" s="46">
        <v>166</v>
      </c>
      <c r="BC48" s="46">
        <v>50</v>
      </c>
      <c r="BD48" s="46">
        <v>4</v>
      </c>
      <c r="BE48" s="46">
        <v>104</v>
      </c>
      <c r="BF48" s="46">
        <v>16</v>
      </c>
      <c r="BG48" s="46">
        <v>27</v>
      </c>
      <c r="BH48" s="46">
        <v>2</v>
      </c>
      <c r="BI48" s="46">
        <v>0</v>
      </c>
      <c r="BJ48" s="46">
        <v>12</v>
      </c>
      <c r="BK48" s="31"/>
      <c r="BL48" s="37"/>
    </row>
    <row r="49" spans="1:76" s="19" customFormat="1" ht="16.95" customHeight="1" x14ac:dyDescent="0.15">
      <c r="A49" s="97"/>
      <c r="B49" s="105"/>
      <c r="C49" s="47" t="s">
        <v>92</v>
      </c>
      <c r="D49" s="46">
        <v>8086</v>
      </c>
      <c r="E49" s="46">
        <v>7850</v>
      </c>
      <c r="F49" s="46">
        <v>40</v>
      </c>
      <c r="G49" s="46">
        <v>282</v>
      </c>
      <c r="H49" s="46">
        <v>74</v>
      </c>
      <c r="I49" s="46">
        <v>48</v>
      </c>
      <c r="J49" s="46">
        <v>21</v>
      </c>
      <c r="K49" s="46">
        <v>8</v>
      </c>
      <c r="L49" s="46">
        <v>4952</v>
      </c>
      <c r="M49" s="46">
        <v>2186</v>
      </c>
      <c r="N49" s="46">
        <v>1071</v>
      </c>
      <c r="O49" s="46">
        <v>1212</v>
      </c>
      <c r="P49" s="46">
        <v>483</v>
      </c>
      <c r="Q49" s="46">
        <v>274</v>
      </c>
      <c r="R49" s="46">
        <v>1108</v>
      </c>
      <c r="S49" s="46">
        <v>7752</v>
      </c>
      <c r="T49" s="46">
        <v>611</v>
      </c>
      <c r="U49" s="46">
        <v>14</v>
      </c>
      <c r="V49" s="46">
        <v>214</v>
      </c>
      <c r="W49" s="46">
        <v>451</v>
      </c>
      <c r="X49" s="46">
        <v>4486</v>
      </c>
      <c r="Y49" s="46">
        <v>82</v>
      </c>
      <c r="Z49" s="46">
        <v>7762</v>
      </c>
      <c r="AA49" s="46">
        <v>774</v>
      </c>
      <c r="AB49" s="46">
        <v>718</v>
      </c>
      <c r="AC49" s="46">
        <v>548</v>
      </c>
      <c r="AD49" s="46">
        <v>180</v>
      </c>
      <c r="AE49" s="46">
        <v>19</v>
      </c>
      <c r="AF49" s="46">
        <v>2</v>
      </c>
      <c r="AG49" s="46">
        <v>118</v>
      </c>
      <c r="AH49" s="46">
        <v>3</v>
      </c>
      <c r="AI49" s="46">
        <v>33</v>
      </c>
      <c r="AJ49" s="46">
        <v>5589</v>
      </c>
      <c r="AK49" s="46">
        <v>0</v>
      </c>
      <c r="AL49" s="46">
        <v>19</v>
      </c>
      <c r="AM49" s="46">
        <v>2232</v>
      </c>
      <c r="AN49" s="46">
        <v>591</v>
      </c>
      <c r="AO49" s="46">
        <v>135</v>
      </c>
      <c r="AP49" s="46">
        <v>7842</v>
      </c>
      <c r="AQ49" s="46">
        <v>142</v>
      </c>
      <c r="AR49" s="46">
        <v>26</v>
      </c>
      <c r="AS49" s="46">
        <v>252</v>
      </c>
      <c r="AT49" s="46">
        <v>59</v>
      </c>
      <c r="AU49" s="46" t="s">
        <v>77</v>
      </c>
      <c r="AV49" s="46" t="s">
        <v>77</v>
      </c>
      <c r="AW49" s="46">
        <v>7640</v>
      </c>
      <c r="AX49" s="46">
        <v>1122</v>
      </c>
      <c r="AY49" s="46">
        <v>1047</v>
      </c>
      <c r="AZ49" s="46">
        <v>808</v>
      </c>
      <c r="BA49" s="46">
        <v>434</v>
      </c>
      <c r="BB49" s="46">
        <v>1649</v>
      </c>
      <c r="BC49" s="46">
        <v>492</v>
      </c>
      <c r="BD49" s="46">
        <v>24</v>
      </c>
      <c r="BE49" s="46">
        <v>726</v>
      </c>
      <c r="BF49" s="46">
        <v>168</v>
      </c>
      <c r="BG49" s="46">
        <v>404</v>
      </c>
      <c r="BH49" s="46">
        <v>158</v>
      </c>
      <c r="BI49" s="46">
        <v>2</v>
      </c>
      <c r="BJ49" s="46">
        <v>225</v>
      </c>
      <c r="BK49" s="31"/>
      <c r="BL49" s="37"/>
    </row>
    <row r="50" spans="1:76" s="19" customFormat="1" ht="16.95" customHeight="1" x14ac:dyDescent="0.15">
      <c r="A50" s="98"/>
      <c r="B50" s="106"/>
      <c r="C50" s="47" t="s">
        <v>93</v>
      </c>
      <c r="D50" s="46">
        <v>138</v>
      </c>
      <c r="E50" s="46">
        <v>44</v>
      </c>
      <c r="F50" s="46">
        <v>0</v>
      </c>
      <c r="G50" s="46">
        <v>4</v>
      </c>
      <c r="H50" s="46">
        <v>0</v>
      </c>
      <c r="I50" s="46">
        <v>0</v>
      </c>
      <c r="J50" s="46">
        <v>0</v>
      </c>
      <c r="K50" s="46">
        <v>0</v>
      </c>
      <c r="L50" s="46">
        <v>42</v>
      </c>
      <c r="M50" s="46">
        <v>23</v>
      </c>
      <c r="N50" s="46">
        <v>6</v>
      </c>
      <c r="O50" s="46">
        <v>7</v>
      </c>
      <c r="P50" s="46">
        <v>6</v>
      </c>
      <c r="Q50" s="46">
        <v>7</v>
      </c>
      <c r="R50" s="46">
        <v>2</v>
      </c>
      <c r="S50" s="46">
        <v>43</v>
      </c>
      <c r="T50" s="46">
        <v>15</v>
      </c>
      <c r="U50" s="46">
        <v>0</v>
      </c>
      <c r="V50" s="46">
        <v>10</v>
      </c>
      <c r="W50" s="46">
        <v>7</v>
      </c>
      <c r="X50" s="46">
        <v>20</v>
      </c>
      <c r="Y50" s="46">
        <v>0</v>
      </c>
      <c r="Z50" s="46">
        <v>43</v>
      </c>
      <c r="AA50" s="46">
        <v>2</v>
      </c>
      <c r="AB50" s="46">
        <v>17</v>
      </c>
      <c r="AC50" s="46">
        <v>17</v>
      </c>
      <c r="AD50" s="46">
        <v>0</v>
      </c>
      <c r="AE50" s="46">
        <v>0</v>
      </c>
      <c r="AF50" s="46">
        <v>0</v>
      </c>
      <c r="AG50" s="46">
        <v>8</v>
      </c>
      <c r="AH50" s="46">
        <v>0</v>
      </c>
      <c r="AI50" s="46">
        <v>1</v>
      </c>
      <c r="AJ50" s="46">
        <v>44</v>
      </c>
      <c r="AK50" s="46">
        <v>0</v>
      </c>
      <c r="AL50" s="46">
        <v>0</v>
      </c>
      <c r="AM50" s="46">
        <v>2</v>
      </c>
      <c r="AN50" s="46">
        <v>1</v>
      </c>
      <c r="AO50" s="46">
        <v>0</v>
      </c>
      <c r="AP50" s="46">
        <v>44</v>
      </c>
      <c r="AQ50" s="46">
        <v>0</v>
      </c>
      <c r="AR50" s="46">
        <v>0</v>
      </c>
      <c r="AS50" s="46">
        <v>9</v>
      </c>
      <c r="AT50" s="46">
        <v>0</v>
      </c>
      <c r="AU50" s="46" t="s">
        <v>77</v>
      </c>
      <c r="AV50" s="46" t="s">
        <v>77</v>
      </c>
      <c r="AW50" s="46">
        <v>44</v>
      </c>
      <c r="AX50" s="46">
        <v>19</v>
      </c>
      <c r="AY50" s="46">
        <v>5</v>
      </c>
      <c r="AZ50" s="46">
        <v>5</v>
      </c>
      <c r="BA50" s="46">
        <v>1</v>
      </c>
      <c r="BB50" s="46">
        <v>30</v>
      </c>
      <c r="BC50" s="46">
        <v>2</v>
      </c>
      <c r="BD50" s="46">
        <v>0</v>
      </c>
      <c r="BE50" s="46">
        <v>3</v>
      </c>
      <c r="BF50" s="46">
        <v>2</v>
      </c>
      <c r="BG50" s="46">
        <v>15</v>
      </c>
      <c r="BH50" s="46">
        <v>4</v>
      </c>
      <c r="BI50" s="46">
        <v>0</v>
      </c>
      <c r="BJ50" s="46">
        <v>12</v>
      </c>
      <c r="BK50" s="31"/>
      <c r="BL50" s="37"/>
    </row>
    <row r="51" spans="1:76" s="19" customFormat="1" ht="16.95" customHeight="1" x14ac:dyDescent="0.15">
      <c r="A51" s="96" t="s">
        <v>96</v>
      </c>
      <c r="B51" s="99" t="s">
        <v>75</v>
      </c>
      <c r="C51" s="29" t="s">
        <v>76</v>
      </c>
      <c r="D51" s="30">
        <v>46529</v>
      </c>
      <c r="E51" s="30">
        <v>45992</v>
      </c>
      <c r="F51" s="30">
        <v>15</v>
      </c>
      <c r="G51" s="30">
        <v>238</v>
      </c>
      <c r="H51" s="30">
        <v>260</v>
      </c>
      <c r="I51" s="30">
        <v>193</v>
      </c>
      <c r="J51" s="30">
        <v>31</v>
      </c>
      <c r="K51" s="30">
        <v>42</v>
      </c>
      <c r="L51" s="30">
        <v>44909</v>
      </c>
      <c r="M51" s="30">
        <v>32215</v>
      </c>
      <c r="N51" s="30">
        <v>7900</v>
      </c>
      <c r="O51" s="30">
        <v>3995</v>
      </c>
      <c r="P51" s="30">
        <v>799</v>
      </c>
      <c r="Q51" s="30">
        <v>822</v>
      </c>
      <c r="R51" s="30">
        <v>1162</v>
      </c>
      <c r="S51" s="30">
        <v>45957</v>
      </c>
      <c r="T51" s="30">
        <v>4236</v>
      </c>
      <c r="U51" s="30">
        <v>38</v>
      </c>
      <c r="V51" s="30">
        <v>3052</v>
      </c>
      <c r="W51" s="30">
        <v>1278</v>
      </c>
      <c r="X51" s="30">
        <v>46064</v>
      </c>
      <c r="Y51" s="30">
        <v>578</v>
      </c>
      <c r="Z51" s="30">
        <v>45896</v>
      </c>
      <c r="AA51" s="30">
        <v>5777</v>
      </c>
      <c r="AB51" s="30">
        <v>7956</v>
      </c>
      <c r="AC51" s="30">
        <v>5743</v>
      </c>
      <c r="AD51" s="30">
        <v>2425</v>
      </c>
      <c r="AE51" s="30">
        <v>227</v>
      </c>
      <c r="AF51" s="30">
        <v>48</v>
      </c>
      <c r="AG51" s="30">
        <v>1847</v>
      </c>
      <c r="AH51" s="30">
        <v>365</v>
      </c>
      <c r="AI51" s="30">
        <v>268</v>
      </c>
      <c r="AJ51" s="30">
        <v>45994</v>
      </c>
      <c r="AK51" s="30">
        <v>0</v>
      </c>
      <c r="AL51" s="30">
        <v>287</v>
      </c>
      <c r="AM51" s="30">
        <v>45861</v>
      </c>
      <c r="AN51" s="30">
        <v>490</v>
      </c>
      <c r="AO51" s="30">
        <v>506</v>
      </c>
      <c r="AP51" s="30">
        <v>46159</v>
      </c>
      <c r="AQ51" s="30">
        <v>211</v>
      </c>
      <c r="AR51" s="30">
        <v>18</v>
      </c>
      <c r="AS51" s="30">
        <v>1351</v>
      </c>
      <c r="AT51" s="30">
        <v>59</v>
      </c>
      <c r="AU51" s="30">
        <v>77</v>
      </c>
      <c r="AV51" s="30">
        <v>732</v>
      </c>
      <c r="AW51" s="30">
        <v>45844</v>
      </c>
      <c r="AX51" s="30">
        <v>3670</v>
      </c>
      <c r="AY51" s="30">
        <v>4649</v>
      </c>
      <c r="AZ51" s="30">
        <v>2027</v>
      </c>
      <c r="BA51" s="30">
        <v>253</v>
      </c>
      <c r="BB51" s="30">
        <v>1134</v>
      </c>
      <c r="BC51" s="30">
        <v>1214</v>
      </c>
      <c r="BD51" s="30">
        <v>11</v>
      </c>
      <c r="BE51" s="30">
        <v>746</v>
      </c>
      <c r="BF51" s="30">
        <v>1275</v>
      </c>
      <c r="BG51" s="30">
        <v>699</v>
      </c>
      <c r="BH51" s="30" t="s">
        <v>77</v>
      </c>
      <c r="BI51" s="30" t="s">
        <v>77</v>
      </c>
      <c r="BJ51" s="30" t="s">
        <v>77</v>
      </c>
      <c r="BK51" s="31"/>
      <c r="BL51" s="32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</row>
    <row r="52" spans="1:76" s="19" customFormat="1" ht="16.95" customHeight="1" x14ac:dyDescent="0.15">
      <c r="A52" s="97"/>
      <c r="B52" s="100"/>
      <c r="C52" s="34" t="s">
        <v>78</v>
      </c>
      <c r="D52" s="35">
        <v>48279</v>
      </c>
      <c r="E52" s="35">
        <v>47681</v>
      </c>
      <c r="F52" s="35">
        <v>35</v>
      </c>
      <c r="G52" s="35">
        <v>314</v>
      </c>
      <c r="H52" s="35">
        <v>299</v>
      </c>
      <c r="I52" s="35">
        <v>229</v>
      </c>
      <c r="J52" s="35">
        <v>30</v>
      </c>
      <c r="K52" s="35">
        <v>45</v>
      </c>
      <c r="L52" s="35">
        <v>46173</v>
      </c>
      <c r="M52" s="35">
        <v>30991</v>
      </c>
      <c r="N52" s="35">
        <v>7453</v>
      </c>
      <c r="O52" s="35">
        <v>5578</v>
      </c>
      <c r="P52" s="35">
        <v>2151</v>
      </c>
      <c r="Q52" s="35">
        <v>1325</v>
      </c>
      <c r="R52" s="35">
        <v>1640</v>
      </c>
      <c r="S52" s="35">
        <v>47483</v>
      </c>
      <c r="T52" s="35">
        <v>4173</v>
      </c>
      <c r="U52" s="35">
        <v>36</v>
      </c>
      <c r="V52" s="35">
        <v>3099</v>
      </c>
      <c r="W52" s="35">
        <v>1162</v>
      </c>
      <c r="X52" s="35">
        <v>47775</v>
      </c>
      <c r="Y52" s="35">
        <v>440</v>
      </c>
      <c r="Z52" s="35">
        <v>47569</v>
      </c>
      <c r="AA52" s="35">
        <v>4867</v>
      </c>
      <c r="AB52" s="35">
        <v>8173</v>
      </c>
      <c r="AC52" s="35">
        <v>6390</v>
      </c>
      <c r="AD52" s="35">
        <v>1973</v>
      </c>
      <c r="AE52" s="35">
        <v>196</v>
      </c>
      <c r="AF52" s="35">
        <v>14</v>
      </c>
      <c r="AG52" s="35">
        <v>2025</v>
      </c>
      <c r="AH52" s="35">
        <v>340</v>
      </c>
      <c r="AI52" s="35">
        <v>300</v>
      </c>
      <c r="AJ52" s="35">
        <v>47814</v>
      </c>
      <c r="AK52" s="35">
        <v>0</v>
      </c>
      <c r="AL52" s="35">
        <v>93</v>
      </c>
      <c r="AM52" s="35" t="s">
        <v>77</v>
      </c>
      <c r="AN52" s="35">
        <v>341</v>
      </c>
      <c r="AO52" s="35" t="s">
        <v>77</v>
      </c>
      <c r="AP52" s="35">
        <v>47914</v>
      </c>
      <c r="AQ52" s="35">
        <v>249</v>
      </c>
      <c r="AR52" s="35">
        <v>32</v>
      </c>
      <c r="AS52" s="35">
        <v>1342</v>
      </c>
      <c r="AT52" s="35">
        <v>99</v>
      </c>
      <c r="AU52" s="35">
        <v>100</v>
      </c>
      <c r="AV52" s="35">
        <v>694</v>
      </c>
      <c r="AW52" s="35">
        <v>47485</v>
      </c>
      <c r="AX52" s="35">
        <v>6248</v>
      </c>
      <c r="AY52" s="35">
        <v>5617</v>
      </c>
      <c r="AZ52" s="35">
        <v>2928</v>
      </c>
      <c r="BA52" s="35">
        <v>406</v>
      </c>
      <c r="BB52" s="35">
        <v>2138</v>
      </c>
      <c r="BC52" s="35">
        <v>1888</v>
      </c>
      <c r="BD52" s="35">
        <v>11</v>
      </c>
      <c r="BE52" s="35">
        <v>1128</v>
      </c>
      <c r="BF52" s="35">
        <v>1282</v>
      </c>
      <c r="BG52" s="35">
        <v>1938</v>
      </c>
      <c r="BH52" s="35" t="s">
        <v>77</v>
      </c>
      <c r="BI52" s="35" t="s">
        <v>77</v>
      </c>
      <c r="BJ52" s="35" t="s">
        <v>77</v>
      </c>
      <c r="BK52" s="31"/>
      <c r="BL52" s="32"/>
    </row>
    <row r="53" spans="1:76" s="19" customFormat="1" ht="16.95" customHeight="1" x14ac:dyDescent="0.15">
      <c r="A53" s="97"/>
      <c r="B53" s="100"/>
      <c r="C53" s="34" t="s">
        <v>79</v>
      </c>
      <c r="D53" s="35">
        <v>49427</v>
      </c>
      <c r="E53" s="35">
        <v>48774</v>
      </c>
      <c r="F53" s="35">
        <v>33</v>
      </c>
      <c r="G53" s="35">
        <v>488</v>
      </c>
      <c r="H53" s="35">
        <v>359</v>
      </c>
      <c r="I53" s="35">
        <v>278</v>
      </c>
      <c r="J53" s="35">
        <v>25</v>
      </c>
      <c r="K53" s="35">
        <v>65</v>
      </c>
      <c r="L53" s="35">
        <v>45794</v>
      </c>
      <c r="M53" s="35">
        <v>27922</v>
      </c>
      <c r="N53" s="35">
        <v>6906</v>
      </c>
      <c r="O53" s="35">
        <v>6926</v>
      </c>
      <c r="P53" s="35">
        <v>4040</v>
      </c>
      <c r="Q53" s="35">
        <v>2373</v>
      </c>
      <c r="R53" s="35">
        <v>3068</v>
      </c>
      <c r="S53" s="35">
        <v>48623</v>
      </c>
      <c r="T53" s="35">
        <v>4512</v>
      </c>
      <c r="U53" s="35">
        <v>32</v>
      </c>
      <c r="V53" s="35">
        <v>3364</v>
      </c>
      <c r="W53" s="35">
        <v>1236</v>
      </c>
      <c r="X53" s="35">
        <v>48878</v>
      </c>
      <c r="Y53" s="35">
        <v>355</v>
      </c>
      <c r="Z53" s="35">
        <v>48618</v>
      </c>
      <c r="AA53" s="35">
        <v>4067</v>
      </c>
      <c r="AB53" s="35">
        <v>8403</v>
      </c>
      <c r="AC53" s="35">
        <v>6806</v>
      </c>
      <c r="AD53" s="35">
        <v>1807</v>
      </c>
      <c r="AE53" s="35">
        <v>187</v>
      </c>
      <c r="AF53" s="35">
        <v>17</v>
      </c>
      <c r="AG53" s="35">
        <v>1939</v>
      </c>
      <c r="AH53" s="35">
        <v>343</v>
      </c>
      <c r="AI53" s="35">
        <v>242</v>
      </c>
      <c r="AJ53" s="35">
        <v>48948</v>
      </c>
      <c r="AK53" s="35">
        <v>0</v>
      </c>
      <c r="AL53" s="35">
        <v>78</v>
      </c>
      <c r="AM53" s="35" t="s">
        <v>77</v>
      </c>
      <c r="AN53" s="35">
        <v>287</v>
      </c>
      <c r="AO53" s="35" t="s">
        <v>77</v>
      </c>
      <c r="AP53" s="35">
        <v>49017</v>
      </c>
      <c r="AQ53" s="35">
        <v>294</v>
      </c>
      <c r="AR53" s="35">
        <v>28</v>
      </c>
      <c r="AS53" s="35">
        <v>1230</v>
      </c>
      <c r="AT53" s="35">
        <v>105</v>
      </c>
      <c r="AU53" s="35">
        <v>85</v>
      </c>
      <c r="AV53" s="35">
        <v>679</v>
      </c>
      <c r="AW53" s="35">
        <v>48542</v>
      </c>
      <c r="AX53" s="35">
        <v>7915</v>
      </c>
      <c r="AY53" s="35">
        <v>6236</v>
      </c>
      <c r="AZ53" s="35">
        <v>3359</v>
      </c>
      <c r="BA53" s="35">
        <v>511</v>
      </c>
      <c r="BB53" s="35">
        <v>2807</v>
      </c>
      <c r="BC53" s="35">
        <v>2161</v>
      </c>
      <c r="BD53" s="35">
        <v>24</v>
      </c>
      <c r="BE53" s="35">
        <v>1351</v>
      </c>
      <c r="BF53" s="35">
        <v>1216</v>
      </c>
      <c r="BG53" s="35">
        <v>2870</v>
      </c>
      <c r="BH53" s="35" t="s">
        <v>77</v>
      </c>
      <c r="BI53" s="35" t="s">
        <v>77</v>
      </c>
      <c r="BJ53" s="35" t="s">
        <v>77</v>
      </c>
      <c r="BK53" s="31"/>
      <c r="BL53" s="32"/>
    </row>
    <row r="54" spans="1:76" s="19" customFormat="1" ht="16.95" customHeight="1" x14ac:dyDescent="0.15">
      <c r="A54" s="97"/>
      <c r="B54" s="100"/>
      <c r="C54" s="34" t="s">
        <v>80</v>
      </c>
      <c r="D54" s="35">
        <v>49692</v>
      </c>
      <c r="E54" s="35">
        <v>48978</v>
      </c>
      <c r="F54" s="35">
        <v>62</v>
      </c>
      <c r="G54" s="35">
        <v>541</v>
      </c>
      <c r="H54" s="35">
        <v>416</v>
      </c>
      <c r="I54" s="35">
        <v>329</v>
      </c>
      <c r="J54" s="35">
        <v>28</v>
      </c>
      <c r="K54" s="35">
        <v>68</v>
      </c>
      <c r="L54" s="35">
        <v>44073</v>
      </c>
      <c r="M54" s="35">
        <v>25020</v>
      </c>
      <c r="N54" s="35">
        <v>6158</v>
      </c>
      <c r="O54" s="35">
        <v>7507</v>
      </c>
      <c r="P54" s="35">
        <v>5388</v>
      </c>
      <c r="Q54" s="35">
        <v>3666</v>
      </c>
      <c r="R54" s="35">
        <v>5003</v>
      </c>
      <c r="S54" s="35">
        <v>48733</v>
      </c>
      <c r="T54" s="35">
        <v>4639</v>
      </c>
      <c r="U54" s="35">
        <v>44</v>
      </c>
      <c r="V54" s="35">
        <v>3530</v>
      </c>
      <c r="W54" s="35">
        <v>1180</v>
      </c>
      <c r="X54" s="35" t="s">
        <v>77</v>
      </c>
      <c r="Y54" s="35" t="s">
        <v>77</v>
      </c>
      <c r="Z54" s="35">
        <v>48767</v>
      </c>
      <c r="AA54" s="35">
        <v>3707</v>
      </c>
      <c r="AB54" s="35">
        <v>8600</v>
      </c>
      <c r="AC54" s="35">
        <v>7285</v>
      </c>
      <c r="AD54" s="35">
        <v>1504</v>
      </c>
      <c r="AE54" s="35">
        <v>137</v>
      </c>
      <c r="AF54" s="35">
        <v>8</v>
      </c>
      <c r="AG54" s="35">
        <v>2086</v>
      </c>
      <c r="AH54" s="35">
        <v>339</v>
      </c>
      <c r="AI54" s="35">
        <v>245</v>
      </c>
      <c r="AJ54" s="35">
        <v>49173</v>
      </c>
      <c r="AK54" s="35">
        <v>0</v>
      </c>
      <c r="AL54" s="35">
        <v>115</v>
      </c>
      <c r="AM54" s="35" t="s">
        <v>77</v>
      </c>
      <c r="AN54" s="35">
        <v>290</v>
      </c>
      <c r="AO54" s="35" t="s">
        <v>77</v>
      </c>
      <c r="AP54" s="35">
        <v>49260</v>
      </c>
      <c r="AQ54" s="35">
        <v>370</v>
      </c>
      <c r="AR54" s="35">
        <v>35</v>
      </c>
      <c r="AS54" s="35">
        <v>1134</v>
      </c>
      <c r="AT54" s="35">
        <v>118</v>
      </c>
      <c r="AU54" s="35">
        <v>58</v>
      </c>
      <c r="AV54" s="35">
        <v>765</v>
      </c>
      <c r="AW54" s="35">
        <v>48640</v>
      </c>
      <c r="AX54" s="35">
        <v>8628</v>
      </c>
      <c r="AY54" s="35">
        <v>6504</v>
      </c>
      <c r="AZ54" s="35">
        <v>3750</v>
      </c>
      <c r="BA54" s="35">
        <v>553</v>
      </c>
      <c r="BB54" s="35">
        <v>3213</v>
      </c>
      <c r="BC54" s="35">
        <v>2047</v>
      </c>
      <c r="BD54" s="35">
        <v>42</v>
      </c>
      <c r="BE54" s="35">
        <v>1369</v>
      </c>
      <c r="BF54" s="35">
        <v>1192</v>
      </c>
      <c r="BG54" s="35">
        <v>2361</v>
      </c>
      <c r="BH54" s="35" t="s">
        <v>77</v>
      </c>
      <c r="BI54" s="35" t="s">
        <v>77</v>
      </c>
      <c r="BJ54" s="35" t="s">
        <v>77</v>
      </c>
      <c r="BK54" s="31"/>
      <c r="BL54" s="37"/>
    </row>
    <row r="55" spans="1:76" s="19" customFormat="1" ht="16.95" customHeight="1" x14ac:dyDescent="0.15">
      <c r="A55" s="97"/>
      <c r="B55" s="100"/>
      <c r="C55" s="34" t="s">
        <v>82</v>
      </c>
      <c r="D55" s="35">
        <v>48583</v>
      </c>
      <c r="E55" s="35">
        <v>47751</v>
      </c>
      <c r="F55" s="35">
        <v>66</v>
      </c>
      <c r="G55" s="35">
        <v>700</v>
      </c>
      <c r="H55" s="35">
        <v>576</v>
      </c>
      <c r="I55" s="35">
        <v>473</v>
      </c>
      <c r="J55" s="35">
        <v>32</v>
      </c>
      <c r="K55" s="35">
        <v>81</v>
      </c>
      <c r="L55" s="35">
        <v>41192</v>
      </c>
      <c r="M55" s="35">
        <v>21564</v>
      </c>
      <c r="N55" s="35">
        <v>5509</v>
      </c>
      <c r="O55" s="35">
        <v>7549</v>
      </c>
      <c r="P55" s="35">
        <v>6570</v>
      </c>
      <c r="Q55" s="35">
        <v>5104</v>
      </c>
      <c r="R55" s="35">
        <v>6699</v>
      </c>
      <c r="S55" s="35">
        <v>47517</v>
      </c>
      <c r="T55" s="35">
        <v>4702</v>
      </c>
      <c r="U55" s="35">
        <v>38</v>
      </c>
      <c r="V55" s="35">
        <v>3578</v>
      </c>
      <c r="W55" s="35">
        <v>1222</v>
      </c>
      <c r="X55" s="35">
        <v>47939</v>
      </c>
      <c r="Y55" s="35">
        <v>267</v>
      </c>
      <c r="Z55" s="35">
        <v>47524</v>
      </c>
      <c r="AA55" s="35">
        <v>3287</v>
      </c>
      <c r="AB55" s="35">
        <v>8376</v>
      </c>
      <c r="AC55" s="35">
        <v>7239</v>
      </c>
      <c r="AD55" s="35">
        <v>1301</v>
      </c>
      <c r="AE55" s="35">
        <v>124</v>
      </c>
      <c r="AF55" s="35">
        <v>8</v>
      </c>
      <c r="AG55" s="35">
        <v>2123</v>
      </c>
      <c r="AH55" s="35">
        <v>340</v>
      </c>
      <c r="AI55" s="35">
        <v>218</v>
      </c>
      <c r="AJ55" s="35">
        <v>48118</v>
      </c>
      <c r="AK55" s="35">
        <v>0</v>
      </c>
      <c r="AL55" s="35">
        <v>102</v>
      </c>
      <c r="AM55" s="35" t="s">
        <v>77</v>
      </c>
      <c r="AN55" s="35">
        <v>284</v>
      </c>
      <c r="AO55" s="35" t="s">
        <v>77</v>
      </c>
      <c r="AP55" s="35">
        <v>48133</v>
      </c>
      <c r="AQ55" s="35">
        <v>507</v>
      </c>
      <c r="AR55" s="35">
        <v>44</v>
      </c>
      <c r="AS55" s="35">
        <v>1022</v>
      </c>
      <c r="AT55" s="35">
        <v>153</v>
      </c>
      <c r="AU55" s="35">
        <v>41</v>
      </c>
      <c r="AV55" s="35">
        <v>670</v>
      </c>
      <c r="AW55" s="35">
        <v>47497</v>
      </c>
      <c r="AX55" s="35">
        <v>7294</v>
      </c>
      <c r="AY55" s="35">
        <v>5286</v>
      </c>
      <c r="AZ55" s="35">
        <v>3829</v>
      </c>
      <c r="BA55" s="35">
        <v>685</v>
      </c>
      <c r="BB55" s="35">
        <v>3444</v>
      </c>
      <c r="BC55" s="35">
        <v>2026</v>
      </c>
      <c r="BD55" s="35">
        <v>33</v>
      </c>
      <c r="BE55" s="35">
        <v>1514</v>
      </c>
      <c r="BF55" s="35">
        <v>1123</v>
      </c>
      <c r="BG55" s="35">
        <v>2629</v>
      </c>
      <c r="BH55" s="35" t="s">
        <v>77</v>
      </c>
      <c r="BI55" s="35" t="s">
        <v>77</v>
      </c>
      <c r="BJ55" s="35" t="s">
        <v>77</v>
      </c>
      <c r="BK55" s="31"/>
      <c r="BL55" s="38"/>
    </row>
    <row r="56" spans="1:76" s="19" customFormat="1" ht="16.95" customHeight="1" x14ac:dyDescent="0.15">
      <c r="A56" s="97"/>
      <c r="B56" s="100"/>
      <c r="C56" s="34" t="s">
        <v>83</v>
      </c>
      <c r="D56" s="35">
        <v>48162</v>
      </c>
      <c r="E56" s="35">
        <v>47151</v>
      </c>
      <c r="F56" s="35">
        <v>91</v>
      </c>
      <c r="G56" s="35">
        <v>674</v>
      </c>
      <c r="H56" s="35">
        <v>739</v>
      </c>
      <c r="I56" s="35">
        <v>629</v>
      </c>
      <c r="J56" s="35">
        <v>31</v>
      </c>
      <c r="K56" s="35">
        <v>87</v>
      </c>
      <c r="L56" s="35">
        <v>38644</v>
      </c>
      <c r="M56" s="35">
        <v>18749</v>
      </c>
      <c r="N56" s="35">
        <v>4916</v>
      </c>
      <c r="O56" s="35">
        <v>7475</v>
      </c>
      <c r="P56" s="35">
        <v>7504</v>
      </c>
      <c r="Q56" s="35">
        <v>6254</v>
      </c>
      <c r="R56" s="35">
        <v>8545</v>
      </c>
      <c r="S56" s="35">
        <v>46787</v>
      </c>
      <c r="T56" s="35">
        <v>4791</v>
      </c>
      <c r="U56" s="35">
        <v>44</v>
      </c>
      <c r="V56" s="35">
        <v>3761</v>
      </c>
      <c r="W56" s="35">
        <v>1130</v>
      </c>
      <c r="X56" s="35" t="s">
        <v>77</v>
      </c>
      <c r="Y56" s="35" t="s">
        <v>77</v>
      </c>
      <c r="Z56" s="35">
        <v>46688</v>
      </c>
      <c r="AA56" s="35">
        <v>3070</v>
      </c>
      <c r="AB56" s="35">
        <v>8560</v>
      </c>
      <c r="AC56" s="35">
        <v>7530</v>
      </c>
      <c r="AD56" s="35">
        <v>1201</v>
      </c>
      <c r="AE56" s="35">
        <v>108</v>
      </c>
      <c r="AF56" s="35">
        <v>9</v>
      </c>
      <c r="AG56" s="35">
        <v>2047</v>
      </c>
      <c r="AH56" s="35">
        <v>297</v>
      </c>
      <c r="AI56" s="35">
        <v>174</v>
      </c>
      <c r="AJ56" s="35">
        <v>47484</v>
      </c>
      <c r="AK56" s="35">
        <v>0</v>
      </c>
      <c r="AL56" s="35">
        <v>111</v>
      </c>
      <c r="AM56" s="35" t="s">
        <v>77</v>
      </c>
      <c r="AN56" s="35">
        <v>270</v>
      </c>
      <c r="AO56" s="35" t="s">
        <v>77</v>
      </c>
      <c r="AP56" s="35">
        <v>47530</v>
      </c>
      <c r="AQ56" s="35">
        <v>743</v>
      </c>
      <c r="AR56" s="35">
        <v>96</v>
      </c>
      <c r="AS56" s="35">
        <v>1059</v>
      </c>
      <c r="AT56" s="35">
        <v>169</v>
      </c>
      <c r="AU56" s="35">
        <v>34</v>
      </c>
      <c r="AV56" s="35">
        <v>743</v>
      </c>
      <c r="AW56" s="35">
        <v>46695</v>
      </c>
      <c r="AX56" s="35">
        <v>6619</v>
      </c>
      <c r="AY56" s="35">
        <v>4265</v>
      </c>
      <c r="AZ56" s="35">
        <v>4087</v>
      </c>
      <c r="BA56" s="35">
        <v>712</v>
      </c>
      <c r="BB56" s="35">
        <v>3518</v>
      </c>
      <c r="BC56" s="35">
        <v>2090</v>
      </c>
      <c r="BD56" s="35">
        <v>49</v>
      </c>
      <c r="BE56" s="35">
        <v>1559</v>
      </c>
      <c r="BF56" s="35">
        <v>1125</v>
      </c>
      <c r="BG56" s="35">
        <v>7102</v>
      </c>
      <c r="BH56" s="35">
        <v>4896</v>
      </c>
      <c r="BI56" s="35">
        <v>124</v>
      </c>
      <c r="BJ56" s="35">
        <v>9883</v>
      </c>
      <c r="BK56" s="31"/>
      <c r="BL56" s="37"/>
    </row>
    <row r="57" spans="1:76" s="19" customFormat="1" ht="16.95" customHeight="1" x14ac:dyDescent="0.15">
      <c r="A57" s="97"/>
      <c r="B57" s="100"/>
      <c r="C57" s="39" t="s">
        <v>84</v>
      </c>
      <c r="D57" s="40">
        <f t="shared" ref="D57:BJ57" si="19">SUM(D51:D56)</f>
        <v>290672</v>
      </c>
      <c r="E57" s="40">
        <f t="shared" si="19"/>
        <v>286327</v>
      </c>
      <c r="F57" s="40">
        <f t="shared" si="19"/>
        <v>302</v>
      </c>
      <c r="G57" s="40">
        <f t="shared" si="19"/>
        <v>2955</v>
      </c>
      <c r="H57" s="40">
        <f t="shared" si="19"/>
        <v>2649</v>
      </c>
      <c r="I57" s="40">
        <f t="shared" si="19"/>
        <v>2131</v>
      </c>
      <c r="J57" s="40">
        <f t="shared" si="19"/>
        <v>177</v>
      </c>
      <c r="K57" s="40">
        <f>SUM(K51:K56)</f>
        <v>388</v>
      </c>
      <c r="L57" s="40">
        <f>SUM(L51:L56)</f>
        <v>260785</v>
      </c>
      <c r="M57" s="40">
        <f t="shared" si="19"/>
        <v>156461</v>
      </c>
      <c r="N57" s="40">
        <f t="shared" si="19"/>
        <v>38842</v>
      </c>
      <c r="O57" s="40">
        <f t="shared" si="19"/>
        <v>39030</v>
      </c>
      <c r="P57" s="40">
        <f t="shared" si="19"/>
        <v>26452</v>
      </c>
      <c r="Q57" s="40">
        <f t="shared" si="19"/>
        <v>19544</v>
      </c>
      <c r="R57" s="40">
        <f t="shared" si="19"/>
        <v>26117</v>
      </c>
      <c r="S57" s="40">
        <f>SUM(S51:S56)</f>
        <v>285100</v>
      </c>
      <c r="T57" s="40">
        <f>SUM(T51:T56)</f>
        <v>27053</v>
      </c>
      <c r="U57" s="40">
        <f t="shared" si="19"/>
        <v>232</v>
      </c>
      <c r="V57" s="40">
        <f t="shared" si="19"/>
        <v>20384</v>
      </c>
      <c r="W57" s="40">
        <f t="shared" si="19"/>
        <v>7208</v>
      </c>
      <c r="X57" s="40">
        <f>SUM(X51:X56)</f>
        <v>190656</v>
      </c>
      <c r="Y57" s="40">
        <f t="shared" si="19"/>
        <v>1640</v>
      </c>
      <c r="Z57" s="40">
        <f>SUM(Z51:Z56)</f>
        <v>285062</v>
      </c>
      <c r="AA57" s="40">
        <f t="shared" si="19"/>
        <v>24775</v>
      </c>
      <c r="AB57" s="40">
        <f>SUM(AB51:AB56)</f>
        <v>50068</v>
      </c>
      <c r="AC57" s="40">
        <f t="shared" si="19"/>
        <v>40993</v>
      </c>
      <c r="AD57" s="40">
        <f t="shared" si="19"/>
        <v>10211</v>
      </c>
      <c r="AE57" s="40">
        <f t="shared" si="19"/>
        <v>979</v>
      </c>
      <c r="AF57" s="40">
        <f t="shared" si="19"/>
        <v>104</v>
      </c>
      <c r="AG57" s="40">
        <f t="shared" si="19"/>
        <v>12067</v>
      </c>
      <c r="AH57" s="40">
        <f>SUM(AH51:AH56)</f>
        <v>2024</v>
      </c>
      <c r="AI57" s="40">
        <f>SUM(AI51:AI56)</f>
        <v>1447</v>
      </c>
      <c r="AJ57" s="40">
        <f>SUM(AJ51:AJ56)</f>
        <v>287531</v>
      </c>
      <c r="AK57" s="40">
        <f t="shared" si="19"/>
        <v>0</v>
      </c>
      <c r="AL57" s="40">
        <f t="shared" si="19"/>
        <v>786</v>
      </c>
      <c r="AM57" s="40">
        <f>SUM(AM51:AM56)</f>
        <v>45861</v>
      </c>
      <c r="AN57" s="40">
        <f t="shared" si="19"/>
        <v>1962</v>
      </c>
      <c r="AO57" s="40">
        <f t="shared" si="19"/>
        <v>506</v>
      </c>
      <c r="AP57" s="40">
        <f>SUM(AP51:AP56)</f>
        <v>288013</v>
      </c>
      <c r="AQ57" s="40">
        <f t="shared" si="19"/>
        <v>2374</v>
      </c>
      <c r="AR57" s="40">
        <f t="shared" si="19"/>
        <v>253</v>
      </c>
      <c r="AS57" s="40">
        <f t="shared" si="19"/>
        <v>7138</v>
      </c>
      <c r="AT57" s="40">
        <f t="shared" si="19"/>
        <v>703</v>
      </c>
      <c r="AU57" s="40">
        <f>SUM(AU51:AU56)</f>
        <v>395</v>
      </c>
      <c r="AV57" s="40">
        <f t="shared" si="19"/>
        <v>4283</v>
      </c>
      <c r="AW57" s="40">
        <f t="shared" si="19"/>
        <v>284703</v>
      </c>
      <c r="AX57" s="40">
        <f t="shared" si="19"/>
        <v>40374</v>
      </c>
      <c r="AY57" s="40">
        <f t="shared" si="19"/>
        <v>32557</v>
      </c>
      <c r="AZ57" s="40">
        <f t="shared" si="19"/>
        <v>19980</v>
      </c>
      <c r="BA57" s="40">
        <f t="shared" si="19"/>
        <v>3120</v>
      </c>
      <c r="BB57" s="40">
        <f t="shared" si="19"/>
        <v>16254</v>
      </c>
      <c r="BC57" s="40">
        <f t="shared" si="19"/>
        <v>11426</v>
      </c>
      <c r="BD57" s="40">
        <f t="shared" si="19"/>
        <v>170</v>
      </c>
      <c r="BE57" s="40">
        <f>SUM(BE51:BE56)</f>
        <v>7667</v>
      </c>
      <c r="BF57" s="40">
        <f t="shared" si="19"/>
        <v>7213</v>
      </c>
      <c r="BG57" s="40">
        <f t="shared" si="19"/>
        <v>17599</v>
      </c>
      <c r="BH57" s="40">
        <f t="shared" si="19"/>
        <v>4896</v>
      </c>
      <c r="BI57" s="40">
        <f t="shared" si="19"/>
        <v>124</v>
      </c>
      <c r="BJ57" s="40">
        <f t="shared" si="19"/>
        <v>9883</v>
      </c>
      <c r="BK57" s="31"/>
      <c r="BL57" s="37"/>
    </row>
    <row r="58" spans="1:76" s="19" customFormat="1" ht="16.95" customHeight="1" x14ac:dyDescent="0.15">
      <c r="A58" s="97"/>
      <c r="B58" s="96" t="s">
        <v>85</v>
      </c>
      <c r="C58" s="29" t="s">
        <v>76</v>
      </c>
      <c r="D58" s="30">
        <v>36598</v>
      </c>
      <c r="E58" s="30">
        <v>35593</v>
      </c>
      <c r="F58" s="30">
        <v>44</v>
      </c>
      <c r="G58" s="30">
        <v>232</v>
      </c>
      <c r="H58" s="30">
        <v>876</v>
      </c>
      <c r="I58" s="30">
        <v>784</v>
      </c>
      <c r="J58" s="30">
        <v>16</v>
      </c>
      <c r="K58" s="30">
        <v>92</v>
      </c>
      <c r="L58" s="30">
        <v>28145</v>
      </c>
      <c r="M58" s="30">
        <v>12577</v>
      </c>
      <c r="N58" s="30">
        <v>4115</v>
      </c>
      <c r="O58" s="30">
        <v>5689</v>
      </c>
      <c r="P58" s="30">
        <v>5764</v>
      </c>
      <c r="Q58" s="30">
        <v>4427</v>
      </c>
      <c r="R58" s="30">
        <v>7761</v>
      </c>
      <c r="S58" s="30">
        <v>35346</v>
      </c>
      <c r="T58" s="30">
        <v>3462</v>
      </c>
      <c r="U58" s="30">
        <v>11</v>
      </c>
      <c r="V58" s="30">
        <v>2785</v>
      </c>
      <c r="W58" s="30">
        <v>729</v>
      </c>
      <c r="X58" s="30">
        <v>36000</v>
      </c>
      <c r="Y58" s="30">
        <v>140</v>
      </c>
      <c r="Z58" s="30">
        <v>35243</v>
      </c>
      <c r="AA58" s="30">
        <v>2077</v>
      </c>
      <c r="AB58" s="30">
        <v>6415</v>
      </c>
      <c r="AC58" s="30">
        <v>5832</v>
      </c>
      <c r="AD58" s="30">
        <v>678</v>
      </c>
      <c r="AE58" s="30">
        <v>66</v>
      </c>
      <c r="AF58" s="30">
        <v>17</v>
      </c>
      <c r="AG58" s="30">
        <v>1433</v>
      </c>
      <c r="AH58" s="30">
        <v>186</v>
      </c>
      <c r="AI58" s="30">
        <v>52</v>
      </c>
      <c r="AJ58" s="30">
        <v>36036</v>
      </c>
      <c r="AK58" s="30">
        <v>1</v>
      </c>
      <c r="AL58" s="30">
        <v>89</v>
      </c>
      <c r="AM58" s="30">
        <v>35791</v>
      </c>
      <c r="AN58" s="30">
        <v>410</v>
      </c>
      <c r="AO58" s="30">
        <v>568</v>
      </c>
      <c r="AP58" s="30">
        <v>35902</v>
      </c>
      <c r="AQ58" s="30">
        <v>630</v>
      </c>
      <c r="AR58" s="30">
        <v>72</v>
      </c>
      <c r="AS58" s="30">
        <v>707</v>
      </c>
      <c r="AT58" s="30">
        <v>122</v>
      </c>
      <c r="AU58" s="30">
        <v>32</v>
      </c>
      <c r="AV58" s="30">
        <v>478</v>
      </c>
      <c r="AW58" s="30">
        <v>35320</v>
      </c>
      <c r="AX58" s="30">
        <v>5589</v>
      </c>
      <c r="AY58" s="30">
        <v>3496</v>
      </c>
      <c r="AZ58" s="30">
        <v>4248</v>
      </c>
      <c r="BA58" s="30">
        <v>655</v>
      </c>
      <c r="BB58" s="30">
        <v>3903</v>
      </c>
      <c r="BC58" s="30">
        <v>1745</v>
      </c>
      <c r="BD58" s="30">
        <v>53</v>
      </c>
      <c r="BE58" s="30">
        <v>1203</v>
      </c>
      <c r="BF58" s="30">
        <v>537</v>
      </c>
      <c r="BG58" s="30">
        <v>8021</v>
      </c>
      <c r="BH58" s="30">
        <v>6183</v>
      </c>
      <c r="BI58" s="30">
        <v>487</v>
      </c>
      <c r="BJ58" s="30">
        <v>12500</v>
      </c>
      <c r="BK58" s="37"/>
    </row>
    <row r="59" spans="1:76" s="19" customFormat="1" ht="16.95" customHeight="1" x14ac:dyDescent="0.15">
      <c r="A59" s="97"/>
      <c r="B59" s="97"/>
      <c r="C59" s="34" t="s">
        <v>78</v>
      </c>
      <c r="D59" s="35">
        <v>37488</v>
      </c>
      <c r="E59" s="35">
        <v>35410</v>
      </c>
      <c r="F59" s="35">
        <v>40</v>
      </c>
      <c r="G59" s="35">
        <v>232</v>
      </c>
      <c r="H59" s="35">
        <v>1063</v>
      </c>
      <c r="I59" s="35">
        <v>950</v>
      </c>
      <c r="J59" s="35">
        <v>9</v>
      </c>
      <c r="K59" s="35">
        <v>118</v>
      </c>
      <c r="L59" s="35">
        <v>25935</v>
      </c>
      <c r="M59" s="35">
        <v>10619</v>
      </c>
      <c r="N59" s="35">
        <v>3696</v>
      </c>
      <c r="O59" s="35">
        <v>5584</v>
      </c>
      <c r="P59" s="35">
        <v>6036</v>
      </c>
      <c r="Q59" s="35">
        <v>4836</v>
      </c>
      <c r="R59" s="35">
        <v>10028</v>
      </c>
      <c r="S59" s="35">
        <v>34967</v>
      </c>
      <c r="T59" s="35">
        <v>4063</v>
      </c>
      <c r="U59" s="35">
        <v>17</v>
      </c>
      <c r="V59" s="35">
        <v>3480</v>
      </c>
      <c r="W59" s="35">
        <v>650</v>
      </c>
      <c r="X59" s="35" t="s">
        <v>77</v>
      </c>
      <c r="Y59" s="35" t="s">
        <v>77</v>
      </c>
      <c r="Z59" s="35">
        <v>34885</v>
      </c>
      <c r="AA59" s="35">
        <v>1675</v>
      </c>
      <c r="AB59" s="35">
        <v>7091</v>
      </c>
      <c r="AC59" s="35">
        <v>6542</v>
      </c>
      <c r="AD59" s="35">
        <v>664</v>
      </c>
      <c r="AE59" s="35">
        <v>47</v>
      </c>
      <c r="AF59" s="35">
        <v>16</v>
      </c>
      <c r="AG59" s="35">
        <v>1480</v>
      </c>
      <c r="AH59" s="35">
        <v>168</v>
      </c>
      <c r="AI59" s="35">
        <v>43</v>
      </c>
      <c r="AJ59" s="35">
        <v>36466</v>
      </c>
      <c r="AK59" s="35">
        <v>0</v>
      </c>
      <c r="AL59" s="35">
        <v>63</v>
      </c>
      <c r="AM59" s="35" t="s">
        <v>77</v>
      </c>
      <c r="AN59" s="35">
        <v>222</v>
      </c>
      <c r="AO59" s="36" t="s">
        <v>77</v>
      </c>
      <c r="AP59" s="35">
        <v>35956</v>
      </c>
      <c r="AQ59" s="35">
        <v>559</v>
      </c>
      <c r="AR59" s="35">
        <v>75</v>
      </c>
      <c r="AS59" s="35">
        <v>685</v>
      </c>
      <c r="AT59" s="35">
        <v>147</v>
      </c>
      <c r="AU59" s="35">
        <v>17</v>
      </c>
      <c r="AV59" s="35">
        <v>490</v>
      </c>
      <c r="AW59" s="35">
        <v>35018</v>
      </c>
      <c r="AX59" s="35">
        <v>6571</v>
      </c>
      <c r="AY59" s="35">
        <v>3544</v>
      </c>
      <c r="AZ59" s="35">
        <v>4756</v>
      </c>
      <c r="BA59" s="35">
        <v>704</v>
      </c>
      <c r="BB59" s="35">
        <v>4035</v>
      </c>
      <c r="BC59" s="35">
        <v>1760</v>
      </c>
      <c r="BD59" s="35">
        <v>86</v>
      </c>
      <c r="BE59" s="35">
        <v>1271</v>
      </c>
      <c r="BF59" s="35">
        <v>529</v>
      </c>
      <c r="BG59" s="35">
        <v>9332</v>
      </c>
      <c r="BH59" s="35" t="s">
        <v>77</v>
      </c>
      <c r="BI59" s="35" t="s">
        <v>77</v>
      </c>
      <c r="BJ59" s="35" t="s">
        <v>77</v>
      </c>
      <c r="BK59" s="37"/>
    </row>
    <row r="60" spans="1:76" s="19" customFormat="1" ht="16.95" customHeight="1" x14ac:dyDescent="0.15">
      <c r="A60" s="97"/>
      <c r="B60" s="97"/>
      <c r="C60" s="34" t="s">
        <v>79</v>
      </c>
      <c r="D60" s="35">
        <v>38208</v>
      </c>
      <c r="E60" s="35">
        <v>35855</v>
      </c>
      <c r="F60" s="35">
        <v>54</v>
      </c>
      <c r="G60" s="35">
        <v>207</v>
      </c>
      <c r="H60" s="35">
        <v>1016</v>
      </c>
      <c r="I60" s="35">
        <v>887</v>
      </c>
      <c r="J60" s="35">
        <v>12</v>
      </c>
      <c r="K60" s="35">
        <v>130</v>
      </c>
      <c r="L60" s="35">
        <v>24091</v>
      </c>
      <c r="M60" s="35">
        <v>9318</v>
      </c>
      <c r="N60" s="35">
        <v>3391</v>
      </c>
      <c r="O60" s="35">
        <v>5232</v>
      </c>
      <c r="P60" s="35">
        <v>6150</v>
      </c>
      <c r="Q60" s="35">
        <v>4848</v>
      </c>
      <c r="R60" s="35">
        <v>12345</v>
      </c>
      <c r="S60" s="35">
        <v>35345</v>
      </c>
      <c r="T60" s="35">
        <v>3560</v>
      </c>
      <c r="U60" s="35">
        <v>29</v>
      </c>
      <c r="V60" s="35">
        <v>2928</v>
      </c>
      <c r="W60" s="35">
        <v>665</v>
      </c>
      <c r="X60" s="35">
        <v>36617</v>
      </c>
      <c r="Y60" s="35">
        <v>127</v>
      </c>
      <c r="Z60" s="35">
        <v>35230</v>
      </c>
      <c r="AA60" s="35">
        <v>1418</v>
      </c>
      <c r="AB60" s="35">
        <v>6196</v>
      </c>
      <c r="AC60" s="35">
        <v>5706</v>
      </c>
      <c r="AD60" s="35">
        <v>601</v>
      </c>
      <c r="AE60" s="35">
        <v>33</v>
      </c>
      <c r="AF60" s="35">
        <v>13</v>
      </c>
      <c r="AG60" s="35">
        <v>1434</v>
      </c>
      <c r="AH60" s="35">
        <v>169</v>
      </c>
      <c r="AI60" s="35">
        <v>46</v>
      </c>
      <c r="AJ60" s="35">
        <v>36916</v>
      </c>
      <c r="AK60" s="35">
        <v>0</v>
      </c>
      <c r="AL60" s="35">
        <v>51</v>
      </c>
      <c r="AM60" s="35" t="s">
        <v>77</v>
      </c>
      <c r="AN60" s="36">
        <v>189</v>
      </c>
      <c r="AO60" s="35" t="s">
        <v>77</v>
      </c>
      <c r="AP60" s="35">
        <v>36341</v>
      </c>
      <c r="AQ60" s="35">
        <v>569</v>
      </c>
      <c r="AR60" s="35">
        <v>80</v>
      </c>
      <c r="AS60" s="35">
        <v>664</v>
      </c>
      <c r="AT60" s="35">
        <v>118</v>
      </c>
      <c r="AU60" s="35">
        <v>17</v>
      </c>
      <c r="AV60" s="35">
        <v>574</v>
      </c>
      <c r="AW60" s="35">
        <v>35409</v>
      </c>
      <c r="AX60" s="35">
        <v>6871</v>
      </c>
      <c r="AY60" s="35">
        <v>3830</v>
      </c>
      <c r="AZ60" s="35">
        <v>5177</v>
      </c>
      <c r="BA60" s="35">
        <v>644</v>
      </c>
      <c r="BB60" s="35">
        <v>3996</v>
      </c>
      <c r="BC60" s="35">
        <v>1759</v>
      </c>
      <c r="BD60" s="35">
        <v>109</v>
      </c>
      <c r="BE60" s="35">
        <v>1320</v>
      </c>
      <c r="BF60" s="35">
        <v>582</v>
      </c>
      <c r="BG60" s="35">
        <v>10066</v>
      </c>
      <c r="BH60" s="35" t="s">
        <v>77</v>
      </c>
      <c r="BI60" s="35" t="s">
        <v>77</v>
      </c>
      <c r="BJ60" s="35" t="s">
        <v>77</v>
      </c>
      <c r="BK60" s="37"/>
    </row>
    <row r="61" spans="1:76" s="19" customFormat="1" ht="16.95" customHeight="1" x14ac:dyDescent="0.15">
      <c r="A61" s="97"/>
      <c r="B61" s="98"/>
      <c r="C61" s="41" t="s">
        <v>84</v>
      </c>
      <c r="D61" s="42">
        <f t="shared" ref="D61:BJ61" si="20">SUM(D58:D60)</f>
        <v>112294</v>
      </c>
      <c r="E61" s="42">
        <f t="shared" si="20"/>
        <v>106858</v>
      </c>
      <c r="F61" s="42">
        <f t="shared" si="20"/>
        <v>138</v>
      </c>
      <c r="G61" s="42">
        <f t="shared" si="20"/>
        <v>671</v>
      </c>
      <c r="H61" s="42">
        <f t="shared" si="20"/>
        <v>2955</v>
      </c>
      <c r="I61" s="42">
        <f t="shared" si="20"/>
        <v>2621</v>
      </c>
      <c r="J61" s="42">
        <f t="shared" si="20"/>
        <v>37</v>
      </c>
      <c r="K61" s="42">
        <f t="shared" si="20"/>
        <v>340</v>
      </c>
      <c r="L61" s="42">
        <f t="shared" si="20"/>
        <v>78171</v>
      </c>
      <c r="M61" s="42">
        <f t="shared" si="20"/>
        <v>32514</v>
      </c>
      <c r="N61" s="42">
        <f t="shared" si="20"/>
        <v>11202</v>
      </c>
      <c r="O61" s="42">
        <f t="shared" si="20"/>
        <v>16505</v>
      </c>
      <c r="P61" s="42">
        <f t="shared" si="20"/>
        <v>17950</v>
      </c>
      <c r="Q61" s="42">
        <f t="shared" si="20"/>
        <v>14111</v>
      </c>
      <c r="R61" s="42">
        <f t="shared" si="20"/>
        <v>30134</v>
      </c>
      <c r="S61" s="42">
        <f t="shared" si="20"/>
        <v>105658</v>
      </c>
      <c r="T61" s="42">
        <f t="shared" si="20"/>
        <v>11085</v>
      </c>
      <c r="U61" s="42">
        <f t="shared" si="20"/>
        <v>57</v>
      </c>
      <c r="V61" s="42">
        <f t="shared" si="20"/>
        <v>9193</v>
      </c>
      <c r="W61" s="42">
        <f t="shared" si="20"/>
        <v>2044</v>
      </c>
      <c r="X61" s="42">
        <f t="shared" si="20"/>
        <v>72617</v>
      </c>
      <c r="Y61" s="42">
        <f t="shared" si="20"/>
        <v>267</v>
      </c>
      <c r="Z61" s="42">
        <f t="shared" si="20"/>
        <v>105358</v>
      </c>
      <c r="AA61" s="42">
        <f t="shared" si="20"/>
        <v>5170</v>
      </c>
      <c r="AB61" s="42">
        <f t="shared" si="20"/>
        <v>19702</v>
      </c>
      <c r="AC61" s="42">
        <f t="shared" si="20"/>
        <v>18080</v>
      </c>
      <c r="AD61" s="42">
        <f t="shared" si="20"/>
        <v>1943</v>
      </c>
      <c r="AE61" s="42">
        <f t="shared" si="20"/>
        <v>146</v>
      </c>
      <c r="AF61" s="42">
        <f t="shared" si="20"/>
        <v>46</v>
      </c>
      <c r="AG61" s="42">
        <f t="shared" si="20"/>
        <v>4347</v>
      </c>
      <c r="AH61" s="42">
        <f t="shared" si="20"/>
        <v>523</v>
      </c>
      <c r="AI61" s="42">
        <f t="shared" si="20"/>
        <v>141</v>
      </c>
      <c r="AJ61" s="42">
        <f t="shared" si="20"/>
        <v>109418</v>
      </c>
      <c r="AK61" s="42">
        <f t="shared" si="20"/>
        <v>1</v>
      </c>
      <c r="AL61" s="42">
        <f t="shared" si="20"/>
        <v>203</v>
      </c>
      <c r="AM61" s="42">
        <f t="shared" si="20"/>
        <v>35791</v>
      </c>
      <c r="AN61" s="42">
        <f t="shared" si="20"/>
        <v>821</v>
      </c>
      <c r="AO61" s="42">
        <f t="shared" si="20"/>
        <v>568</v>
      </c>
      <c r="AP61" s="42">
        <f t="shared" si="20"/>
        <v>108199</v>
      </c>
      <c r="AQ61" s="42">
        <f t="shared" si="20"/>
        <v>1758</v>
      </c>
      <c r="AR61" s="42">
        <f t="shared" si="20"/>
        <v>227</v>
      </c>
      <c r="AS61" s="42">
        <f t="shared" si="20"/>
        <v>2056</v>
      </c>
      <c r="AT61" s="42">
        <f t="shared" si="20"/>
        <v>387</v>
      </c>
      <c r="AU61" s="42">
        <f t="shared" si="20"/>
        <v>66</v>
      </c>
      <c r="AV61" s="42">
        <f t="shared" si="20"/>
        <v>1542</v>
      </c>
      <c r="AW61" s="42">
        <f t="shared" si="20"/>
        <v>105747</v>
      </c>
      <c r="AX61" s="42">
        <f t="shared" si="20"/>
        <v>19031</v>
      </c>
      <c r="AY61" s="42">
        <f t="shared" si="20"/>
        <v>10870</v>
      </c>
      <c r="AZ61" s="42">
        <f t="shared" si="20"/>
        <v>14181</v>
      </c>
      <c r="BA61" s="42">
        <f t="shared" si="20"/>
        <v>2003</v>
      </c>
      <c r="BB61" s="42">
        <f t="shared" si="20"/>
        <v>11934</v>
      </c>
      <c r="BC61" s="42">
        <f t="shared" si="20"/>
        <v>5264</v>
      </c>
      <c r="BD61" s="42">
        <f t="shared" si="20"/>
        <v>248</v>
      </c>
      <c r="BE61" s="42">
        <f t="shared" si="20"/>
        <v>3794</v>
      </c>
      <c r="BF61" s="42">
        <f t="shared" si="20"/>
        <v>1648</v>
      </c>
      <c r="BG61" s="42">
        <f t="shared" si="20"/>
        <v>27419</v>
      </c>
      <c r="BH61" s="42">
        <f t="shared" si="20"/>
        <v>6183</v>
      </c>
      <c r="BI61" s="42">
        <f t="shared" si="20"/>
        <v>487</v>
      </c>
      <c r="BJ61" s="42">
        <f t="shared" si="20"/>
        <v>12500</v>
      </c>
      <c r="BK61" s="37"/>
    </row>
    <row r="62" spans="1:76" s="19" customFormat="1" ht="16.95" customHeight="1" x14ac:dyDescent="0.15">
      <c r="A62" s="97"/>
      <c r="B62" s="97" t="s">
        <v>86</v>
      </c>
      <c r="C62" s="43" t="s">
        <v>76</v>
      </c>
      <c r="D62" s="35">
        <v>20542</v>
      </c>
      <c r="E62" s="36">
        <v>20433</v>
      </c>
      <c r="F62" s="36">
        <v>4</v>
      </c>
      <c r="G62" s="36">
        <v>31</v>
      </c>
      <c r="H62" s="36">
        <v>451</v>
      </c>
      <c r="I62" s="36">
        <v>424</v>
      </c>
      <c r="J62" s="36">
        <v>8</v>
      </c>
      <c r="K62" s="36">
        <v>28</v>
      </c>
      <c r="L62" s="36">
        <v>10581</v>
      </c>
      <c r="M62" s="36">
        <v>3863</v>
      </c>
      <c r="N62" s="36">
        <v>1716</v>
      </c>
      <c r="O62" s="36">
        <v>2576</v>
      </c>
      <c r="P62" s="36">
        <v>2426</v>
      </c>
      <c r="Q62" s="36">
        <v>1265</v>
      </c>
      <c r="R62" s="36">
        <v>9559</v>
      </c>
      <c r="S62" s="36">
        <v>20146</v>
      </c>
      <c r="T62" s="36">
        <v>684</v>
      </c>
      <c r="U62" s="36">
        <v>1</v>
      </c>
      <c r="V62" s="36">
        <v>397</v>
      </c>
      <c r="W62" s="36">
        <v>295</v>
      </c>
      <c r="X62" s="36">
        <v>20361</v>
      </c>
      <c r="Y62" s="36">
        <v>131</v>
      </c>
      <c r="Z62" s="36">
        <v>20324</v>
      </c>
      <c r="AA62" s="36">
        <v>656</v>
      </c>
      <c r="AB62" s="36">
        <v>1529</v>
      </c>
      <c r="AC62" s="36">
        <v>1388</v>
      </c>
      <c r="AD62" s="36">
        <v>212</v>
      </c>
      <c r="AE62" s="36">
        <v>22</v>
      </c>
      <c r="AF62" s="36">
        <v>10</v>
      </c>
      <c r="AG62" s="36">
        <v>413</v>
      </c>
      <c r="AH62" s="36">
        <v>33</v>
      </c>
      <c r="AI62" s="36">
        <v>36</v>
      </c>
      <c r="AJ62" s="36">
        <v>20303</v>
      </c>
      <c r="AK62" s="36">
        <v>0</v>
      </c>
      <c r="AL62" s="36">
        <v>18</v>
      </c>
      <c r="AM62" s="36">
        <v>20444</v>
      </c>
      <c r="AN62" s="36">
        <v>155</v>
      </c>
      <c r="AO62" s="36">
        <v>265</v>
      </c>
      <c r="AP62" s="36">
        <v>19931</v>
      </c>
      <c r="AQ62" s="36">
        <v>414</v>
      </c>
      <c r="AR62" s="36">
        <v>46</v>
      </c>
      <c r="AS62" s="36">
        <v>246</v>
      </c>
      <c r="AT62" s="36">
        <v>29</v>
      </c>
      <c r="AU62" s="36">
        <v>8</v>
      </c>
      <c r="AV62" s="36">
        <v>329</v>
      </c>
      <c r="AW62" s="36">
        <v>20360</v>
      </c>
      <c r="AX62" s="36">
        <v>4228</v>
      </c>
      <c r="AY62" s="36">
        <v>2664</v>
      </c>
      <c r="AZ62" s="36">
        <v>3241</v>
      </c>
      <c r="BA62" s="36">
        <v>489</v>
      </c>
      <c r="BB62" s="36">
        <v>2869</v>
      </c>
      <c r="BC62" s="36">
        <v>1016</v>
      </c>
      <c r="BD62" s="36">
        <v>120</v>
      </c>
      <c r="BE62" s="36">
        <v>824</v>
      </c>
      <c r="BF62" s="36">
        <v>92</v>
      </c>
      <c r="BG62" s="36" t="s">
        <v>77</v>
      </c>
      <c r="BH62" s="36" t="s">
        <v>77</v>
      </c>
      <c r="BI62" s="36" t="s">
        <v>77</v>
      </c>
      <c r="BJ62" s="36" t="s">
        <v>77</v>
      </c>
      <c r="BK62" s="31"/>
      <c r="BL62" s="37"/>
    </row>
    <row r="63" spans="1:76" s="19" customFormat="1" ht="16.95" customHeight="1" x14ac:dyDescent="0.15">
      <c r="A63" s="97"/>
      <c r="B63" s="101"/>
      <c r="C63" s="44" t="s">
        <v>78</v>
      </c>
      <c r="D63" s="35">
        <v>19801</v>
      </c>
      <c r="E63" s="36">
        <v>19558</v>
      </c>
      <c r="F63" s="36">
        <v>3</v>
      </c>
      <c r="G63" s="36">
        <v>33</v>
      </c>
      <c r="H63" s="36">
        <v>322</v>
      </c>
      <c r="I63" s="36">
        <v>297</v>
      </c>
      <c r="J63" s="36">
        <v>7</v>
      </c>
      <c r="K63" s="36">
        <v>20</v>
      </c>
      <c r="L63" s="36">
        <v>9332</v>
      </c>
      <c r="M63" s="36">
        <v>3588</v>
      </c>
      <c r="N63" s="36">
        <v>1587</v>
      </c>
      <c r="O63" s="36">
        <v>2180</v>
      </c>
      <c r="P63" s="36">
        <v>1977</v>
      </c>
      <c r="Q63" s="36">
        <v>1145</v>
      </c>
      <c r="R63" s="36">
        <v>9984</v>
      </c>
      <c r="S63" s="36">
        <v>19202</v>
      </c>
      <c r="T63" s="36">
        <v>695</v>
      </c>
      <c r="U63" s="36">
        <v>2</v>
      </c>
      <c r="V63" s="36">
        <v>416</v>
      </c>
      <c r="W63" s="36">
        <v>283</v>
      </c>
      <c r="X63" s="35" t="s">
        <v>77</v>
      </c>
      <c r="Y63" s="35" t="s">
        <v>77</v>
      </c>
      <c r="Z63" s="36">
        <v>19347</v>
      </c>
      <c r="AA63" s="36">
        <v>592</v>
      </c>
      <c r="AB63" s="36">
        <v>1352</v>
      </c>
      <c r="AC63" s="36">
        <v>1231</v>
      </c>
      <c r="AD63" s="36">
        <v>163</v>
      </c>
      <c r="AE63" s="36">
        <v>19</v>
      </c>
      <c r="AF63" s="36">
        <v>7</v>
      </c>
      <c r="AG63" s="36">
        <v>434</v>
      </c>
      <c r="AH63" s="36">
        <v>34</v>
      </c>
      <c r="AI63" s="36">
        <v>36</v>
      </c>
      <c r="AJ63" s="35" t="s">
        <v>77</v>
      </c>
      <c r="AK63" s="36">
        <v>0</v>
      </c>
      <c r="AL63" s="35" t="s">
        <v>77</v>
      </c>
      <c r="AM63" s="35" t="s">
        <v>77</v>
      </c>
      <c r="AN63" s="36">
        <v>100</v>
      </c>
      <c r="AO63" s="35" t="s">
        <v>77</v>
      </c>
      <c r="AP63" s="36">
        <v>19149</v>
      </c>
      <c r="AQ63" s="36">
        <v>334</v>
      </c>
      <c r="AR63" s="36">
        <v>46</v>
      </c>
      <c r="AS63" s="36">
        <v>239</v>
      </c>
      <c r="AT63" s="36">
        <v>22</v>
      </c>
      <c r="AU63" s="36">
        <v>4</v>
      </c>
      <c r="AV63" s="36">
        <v>327</v>
      </c>
      <c r="AW63" s="36">
        <v>19478</v>
      </c>
      <c r="AX63" s="36">
        <v>4327</v>
      </c>
      <c r="AY63" s="36">
        <v>2718</v>
      </c>
      <c r="AZ63" s="36">
        <v>3392</v>
      </c>
      <c r="BA63" s="36">
        <v>480</v>
      </c>
      <c r="BB63" s="36">
        <v>2917</v>
      </c>
      <c r="BC63" s="36">
        <v>898</v>
      </c>
      <c r="BD63" s="36">
        <v>115</v>
      </c>
      <c r="BE63" s="36">
        <v>868</v>
      </c>
      <c r="BF63" s="36">
        <v>73</v>
      </c>
      <c r="BG63" s="35" t="s">
        <v>77</v>
      </c>
      <c r="BH63" s="35" t="s">
        <v>77</v>
      </c>
      <c r="BI63" s="35" t="s">
        <v>77</v>
      </c>
      <c r="BJ63" s="35" t="s">
        <v>77</v>
      </c>
      <c r="BK63" s="31"/>
      <c r="BL63" s="37"/>
    </row>
    <row r="64" spans="1:76" s="19" customFormat="1" ht="16.95" customHeight="1" x14ac:dyDescent="0.15">
      <c r="A64" s="97"/>
      <c r="B64" s="101"/>
      <c r="C64" s="44" t="s">
        <v>79</v>
      </c>
      <c r="D64" s="35">
        <v>18677</v>
      </c>
      <c r="E64" s="36">
        <v>18486</v>
      </c>
      <c r="F64" s="36">
        <v>8</v>
      </c>
      <c r="G64" s="36">
        <v>33</v>
      </c>
      <c r="H64" s="36">
        <v>237</v>
      </c>
      <c r="I64" s="36">
        <v>219</v>
      </c>
      <c r="J64" s="36">
        <v>4</v>
      </c>
      <c r="K64" s="36">
        <v>15</v>
      </c>
      <c r="L64" s="36">
        <v>8124</v>
      </c>
      <c r="M64" s="36">
        <v>3108</v>
      </c>
      <c r="N64" s="36">
        <v>1418</v>
      </c>
      <c r="O64" s="36">
        <v>1955</v>
      </c>
      <c r="P64" s="36">
        <v>1643</v>
      </c>
      <c r="Q64" s="36">
        <v>1025</v>
      </c>
      <c r="R64" s="36">
        <v>10200</v>
      </c>
      <c r="S64" s="36">
        <v>18238</v>
      </c>
      <c r="T64" s="36">
        <v>659</v>
      </c>
      <c r="U64" s="36">
        <v>5</v>
      </c>
      <c r="V64" s="36">
        <v>352</v>
      </c>
      <c r="W64" s="36">
        <v>309</v>
      </c>
      <c r="X64" s="36">
        <v>18572</v>
      </c>
      <c r="Y64" s="36">
        <v>154</v>
      </c>
      <c r="Z64" s="36">
        <v>18327</v>
      </c>
      <c r="AA64" s="36">
        <v>479</v>
      </c>
      <c r="AB64" s="36">
        <v>1300</v>
      </c>
      <c r="AC64" s="36">
        <v>1163</v>
      </c>
      <c r="AD64" s="36">
        <v>190</v>
      </c>
      <c r="AE64" s="36">
        <v>22</v>
      </c>
      <c r="AF64" s="36">
        <v>0</v>
      </c>
      <c r="AG64" s="36">
        <v>383</v>
      </c>
      <c r="AH64" s="36">
        <v>24</v>
      </c>
      <c r="AI64" s="36">
        <v>33</v>
      </c>
      <c r="AJ64" s="35" t="s">
        <v>77</v>
      </c>
      <c r="AK64" s="36">
        <v>0</v>
      </c>
      <c r="AL64" s="35" t="s">
        <v>77</v>
      </c>
      <c r="AM64" s="35" t="s">
        <v>77</v>
      </c>
      <c r="AN64" s="36">
        <v>89</v>
      </c>
      <c r="AO64" s="35" t="s">
        <v>77</v>
      </c>
      <c r="AP64" s="36">
        <v>18084</v>
      </c>
      <c r="AQ64" s="36">
        <v>268</v>
      </c>
      <c r="AR64" s="36">
        <v>41</v>
      </c>
      <c r="AS64" s="36">
        <v>238</v>
      </c>
      <c r="AT64" s="36">
        <v>31</v>
      </c>
      <c r="AU64" s="36">
        <v>6</v>
      </c>
      <c r="AV64" s="36">
        <v>326</v>
      </c>
      <c r="AW64" s="36">
        <v>18417</v>
      </c>
      <c r="AX64" s="36">
        <v>4772</v>
      </c>
      <c r="AY64" s="36">
        <v>2863</v>
      </c>
      <c r="AZ64" s="36">
        <v>3364</v>
      </c>
      <c r="BA64" s="36">
        <v>482</v>
      </c>
      <c r="BB64" s="36">
        <v>2656</v>
      </c>
      <c r="BC64" s="36">
        <v>854</v>
      </c>
      <c r="BD64" s="36">
        <v>118</v>
      </c>
      <c r="BE64" s="36">
        <v>856</v>
      </c>
      <c r="BF64" s="36">
        <v>72</v>
      </c>
      <c r="BG64" s="35" t="s">
        <v>77</v>
      </c>
      <c r="BH64" s="35" t="s">
        <v>77</v>
      </c>
      <c r="BI64" s="35" t="s">
        <v>77</v>
      </c>
      <c r="BJ64" s="35" t="s">
        <v>77</v>
      </c>
      <c r="BK64" s="31"/>
      <c r="BL64" s="37"/>
    </row>
    <row r="65" spans="1:64" s="19" customFormat="1" ht="16.95" customHeight="1" x14ac:dyDescent="0.15">
      <c r="A65" s="97"/>
      <c r="B65" s="101"/>
      <c r="C65" s="45" t="s">
        <v>84</v>
      </c>
      <c r="D65" s="42">
        <f t="shared" ref="D65:BF65" si="21">SUM(D62:D64)</f>
        <v>59020</v>
      </c>
      <c r="E65" s="42">
        <f t="shared" si="21"/>
        <v>58477</v>
      </c>
      <c r="F65" s="42">
        <f t="shared" si="21"/>
        <v>15</v>
      </c>
      <c r="G65" s="42">
        <f t="shared" si="21"/>
        <v>97</v>
      </c>
      <c r="H65" s="42">
        <f t="shared" si="21"/>
        <v>1010</v>
      </c>
      <c r="I65" s="42">
        <f t="shared" si="21"/>
        <v>940</v>
      </c>
      <c r="J65" s="42">
        <f t="shared" si="21"/>
        <v>19</v>
      </c>
      <c r="K65" s="42">
        <f>SUM(K62:K64)</f>
        <v>63</v>
      </c>
      <c r="L65" s="42">
        <f t="shared" si="21"/>
        <v>28037</v>
      </c>
      <c r="M65" s="42">
        <f t="shared" si="21"/>
        <v>10559</v>
      </c>
      <c r="N65" s="42">
        <f t="shared" si="21"/>
        <v>4721</v>
      </c>
      <c r="O65" s="42">
        <f t="shared" si="21"/>
        <v>6711</v>
      </c>
      <c r="P65" s="42">
        <f t="shared" si="21"/>
        <v>6046</v>
      </c>
      <c r="Q65" s="42">
        <f t="shared" si="21"/>
        <v>3435</v>
      </c>
      <c r="R65" s="42">
        <f t="shared" si="21"/>
        <v>29743</v>
      </c>
      <c r="S65" s="42">
        <f t="shared" si="21"/>
        <v>57586</v>
      </c>
      <c r="T65" s="42">
        <f>SUM(T62:T64)</f>
        <v>2038</v>
      </c>
      <c r="U65" s="42">
        <f t="shared" si="21"/>
        <v>8</v>
      </c>
      <c r="V65" s="42">
        <f t="shared" si="21"/>
        <v>1165</v>
      </c>
      <c r="W65" s="42">
        <f t="shared" si="21"/>
        <v>887</v>
      </c>
      <c r="X65" s="42">
        <f t="shared" si="21"/>
        <v>38933</v>
      </c>
      <c r="Y65" s="42">
        <f t="shared" si="21"/>
        <v>285</v>
      </c>
      <c r="Z65" s="42">
        <f t="shared" si="21"/>
        <v>57998</v>
      </c>
      <c r="AA65" s="42">
        <f t="shared" si="21"/>
        <v>1727</v>
      </c>
      <c r="AB65" s="42">
        <f>SUM(AB62:AB64)</f>
        <v>4181</v>
      </c>
      <c r="AC65" s="42">
        <f t="shared" si="21"/>
        <v>3782</v>
      </c>
      <c r="AD65" s="42">
        <f t="shared" si="21"/>
        <v>565</v>
      </c>
      <c r="AE65" s="42">
        <f t="shared" si="21"/>
        <v>63</v>
      </c>
      <c r="AF65" s="42">
        <f t="shared" si="21"/>
        <v>17</v>
      </c>
      <c r="AG65" s="42">
        <f t="shared" si="21"/>
        <v>1230</v>
      </c>
      <c r="AH65" s="42">
        <f>SUM(AH62:AH64)</f>
        <v>91</v>
      </c>
      <c r="AI65" s="42">
        <f>SUM(AI62:AI64)</f>
        <v>105</v>
      </c>
      <c r="AJ65" s="42">
        <f t="shared" si="21"/>
        <v>20303</v>
      </c>
      <c r="AK65" s="42">
        <f t="shared" si="21"/>
        <v>0</v>
      </c>
      <c r="AL65" s="42">
        <f t="shared" si="21"/>
        <v>18</v>
      </c>
      <c r="AM65" s="42">
        <f t="shared" si="21"/>
        <v>20444</v>
      </c>
      <c r="AN65" s="42">
        <f t="shared" si="21"/>
        <v>344</v>
      </c>
      <c r="AO65" s="42">
        <f t="shared" si="21"/>
        <v>265</v>
      </c>
      <c r="AP65" s="42">
        <f t="shared" si="21"/>
        <v>57164</v>
      </c>
      <c r="AQ65" s="42">
        <f t="shared" si="21"/>
        <v>1016</v>
      </c>
      <c r="AR65" s="42">
        <f t="shared" si="21"/>
        <v>133</v>
      </c>
      <c r="AS65" s="42">
        <f t="shared" si="21"/>
        <v>723</v>
      </c>
      <c r="AT65" s="42">
        <f t="shared" si="21"/>
        <v>82</v>
      </c>
      <c r="AU65" s="42">
        <f>SUM(AU62:AU64)</f>
        <v>18</v>
      </c>
      <c r="AV65" s="42">
        <f t="shared" si="21"/>
        <v>982</v>
      </c>
      <c r="AW65" s="42">
        <f t="shared" si="21"/>
        <v>58255</v>
      </c>
      <c r="AX65" s="42">
        <f t="shared" si="21"/>
        <v>13327</v>
      </c>
      <c r="AY65" s="42">
        <f t="shared" si="21"/>
        <v>8245</v>
      </c>
      <c r="AZ65" s="42">
        <f t="shared" si="21"/>
        <v>9997</v>
      </c>
      <c r="BA65" s="42">
        <f t="shared" si="21"/>
        <v>1451</v>
      </c>
      <c r="BB65" s="42">
        <f t="shared" si="21"/>
        <v>8442</v>
      </c>
      <c r="BC65" s="42">
        <f t="shared" si="21"/>
        <v>2768</v>
      </c>
      <c r="BD65" s="42">
        <f t="shared" si="21"/>
        <v>353</v>
      </c>
      <c r="BE65" s="42">
        <f>SUM(BE62:BE64)</f>
        <v>2548</v>
      </c>
      <c r="BF65" s="42">
        <f t="shared" si="21"/>
        <v>237</v>
      </c>
      <c r="BG65" s="42" t="s">
        <v>77</v>
      </c>
      <c r="BH65" s="42" t="s">
        <v>77</v>
      </c>
      <c r="BI65" s="42" t="s">
        <v>77</v>
      </c>
      <c r="BJ65" s="42" t="s">
        <v>77</v>
      </c>
      <c r="BK65" s="31"/>
      <c r="BL65" s="37"/>
    </row>
    <row r="66" spans="1:64" s="19" customFormat="1" ht="16.95" customHeight="1" x14ac:dyDescent="0.15">
      <c r="A66" s="97"/>
      <c r="B66" s="102" t="s">
        <v>87</v>
      </c>
      <c r="C66" s="103"/>
      <c r="D66" s="51">
        <v>5811</v>
      </c>
      <c r="E66" s="51">
        <v>4880</v>
      </c>
      <c r="F66" s="51">
        <v>6</v>
      </c>
      <c r="G66" s="51">
        <v>44</v>
      </c>
      <c r="H66" s="51">
        <v>51</v>
      </c>
      <c r="I66" s="51">
        <v>50</v>
      </c>
      <c r="J66" s="51">
        <v>1</v>
      </c>
      <c r="K66" s="51">
        <v>1</v>
      </c>
      <c r="L66" s="51">
        <v>2896</v>
      </c>
      <c r="M66" s="51">
        <v>946</v>
      </c>
      <c r="N66" s="51">
        <v>483</v>
      </c>
      <c r="O66" s="51">
        <v>775</v>
      </c>
      <c r="P66" s="51">
        <v>692</v>
      </c>
      <c r="Q66" s="51">
        <v>289</v>
      </c>
      <c r="R66" s="51">
        <v>2079</v>
      </c>
      <c r="S66" s="51">
        <v>4865</v>
      </c>
      <c r="T66" s="51">
        <v>251</v>
      </c>
      <c r="U66" s="51">
        <v>2</v>
      </c>
      <c r="V66" s="51">
        <v>132</v>
      </c>
      <c r="W66" s="51">
        <v>132</v>
      </c>
      <c r="X66" s="51">
        <v>2996</v>
      </c>
      <c r="Y66" s="51">
        <v>26</v>
      </c>
      <c r="Z66" s="51">
        <v>4845</v>
      </c>
      <c r="AA66" s="51">
        <v>145</v>
      </c>
      <c r="AB66" s="51">
        <v>253</v>
      </c>
      <c r="AC66" s="51">
        <v>214</v>
      </c>
      <c r="AD66" s="51">
        <v>67</v>
      </c>
      <c r="AE66" s="51">
        <v>3</v>
      </c>
      <c r="AF66" s="51">
        <v>1</v>
      </c>
      <c r="AG66" s="51">
        <v>94</v>
      </c>
      <c r="AH66" s="51">
        <v>8</v>
      </c>
      <c r="AI66" s="51">
        <v>20</v>
      </c>
      <c r="AJ66" s="51">
        <v>1711</v>
      </c>
      <c r="AK66" s="51">
        <v>0</v>
      </c>
      <c r="AL66" s="51">
        <v>2</v>
      </c>
      <c r="AM66" s="51">
        <v>1728</v>
      </c>
      <c r="AN66" s="51">
        <v>45</v>
      </c>
      <c r="AO66" s="51">
        <v>37</v>
      </c>
      <c r="AP66" s="51">
        <v>4464</v>
      </c>
      <c r="AQ66" s="51">
        <v>191</v>
      </c>
      <c r="AR66" s="51">
        <v>26</v>
      </c>
      <c r="AS66" s="51">
        <v>89</v>
      </c>
      <c r="AT66" s="51">
        <v>17</v>
      </c>
      <c r="AU66" s="51">
        <v>4</v>
      </c>
      <c r="AV66" s="51">
        <v>187</v>
      </c>
      <c r="AW66" s="51">
        <v>4843</v>
      </c>
      <c r="AX66" s="51">
        <v>1373</v>
      </c>
      <c r="AY66" s="51">
        <v>1244</v>
      </c>
      <c r="AZ66" s="51">
        <v>1247</v>
      </c>
      <c r="BA66" s="51">
        <v>141</v>
      </c>
      <c r="BB66" s="51">
        <v>1059</v>
      </c>
      <c r="BC66" s="51">
        <v>267</v>
      </c>
      <c r="BD66" s="51">
        <v>29</v>
      </c>
      <c r="BE66" s="51">
        <v>354</v>
      </c>
      <c r="BF66" s="51">
        <v>40</v>
      </c>
      <c r="BG66" s="42" t="s">
        <v>77</v>
      </c>
      <c r="BH66" s="42" t="s">
        <v>77</v>
      </c>
      <c r="BI66" s="42" t="s">
        <v>77</v>
      </c>
      <c r="BJ66" s="42" t="s">
        <v>77</v>
      </c>
      <c r="BK66" s="31"/>
      <c r="BL66" s="37"/>
    </row>
    <row r="67" spans="1:64" s="19" customFormat="1" ht="16.95" customHeight="1" x14ac:dyDescent="0.15">
      <c r="A67" s="97"/>
      <c r="B67" s="104" t="s">
        <v>88</v>
      </c>
      <c r="C67" s="47" t="s">
        <v>89</v>
      </c>
      <c r="D67" s="46">
        <v>81</v>
      </c>
      <c r="E67" s="46">
        <v>79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55</v>
      </c>
      <c r="M67" s="46">
        <v>0</v>
      </c>
      <c r="N67" s="46">
        <v>0</v>
      </c>
      <c r="O67" s="46">
        <v>3</v>
      </c>
      <c r="P67" s="46">
        <v>52</v>
      </c>
      <c r="Q67" s="46">
        <v>38</v>
      </c>
      <c r="R67" s="46">
        <v>13</v>
      </c>
      <c r="S67" s="46">
        <v>68</v>
      </c>
      <c r="T67" s="46">
        <v>18</v>
      </c>
      <c r="U67" s="46">
        <v>0</v>
      </c>
      <c r="V67" s="46">
        <v>0</v>
      </c>
      <c r="W67" s="46">
        <v>18</v>
      </c>
      <c r="X67" s="46">
        <v>41</v>
      </c>
      <c r="Y67" s="46">
        <v>2</v>
      </c>
      <c r="Z67" s="46">
        <v>78</v>
      </c>
      <c r="AA67" s="46">
        <v>3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56</v>
      </c>
      <c r="AK67" s="46">
        <v>0</v>
      </c>
      <c r="AL67" s="46">
        <v>0</v>
      </c>
      <c r="AM67" s="46">
        <v>9</v>
      </c>
      <c r="AN67" s="46">
        <v>2</v>
      </c>
      <c r="AO67" s="46">
        <v>0</v>
      </c>
      <c r="AP67" s="46">
        <v>78</v>
      </c>
      <c r="AQ67" s="46">
        <v>0</v>
      </c>
      <c r="AR67" s="46">
        <v>0</v>
      </c>
      <c r="AS67" s="46">
        <v>1</v>
      </c>
      <c r="AT67" s="46">
        <v>0</v>
      </c>
      <c r="AU67" s="46" t="s">
        <v>77</v>
      </c>
      <c r="AV67" s="46" t="s">
        <v>77</v>
      </c>
      <c r="AW67" s="46">
        <v>78</v>
      </c>
      <c r="AX67" s="46">
        <v>5</v>
      </c>
      <c r="AY67" s="46">
        <v>6</v>
      </c>
      <c r="AZ67" s="46">
        <v>2</v>
      </c>
      <c r="BA67" s="46">
        <v>0</v>
      </c>
      <c r="BB67" s="46">
        <v>3</v>
      </c>
      <c r="BC67" s="46">
        <v>5</v>
      </c>
      <c r="BD67" s="46">
        <v>0</v>
      </c>
      <c r="BE67" s="46">
        <v>1</v>
      </c>
      <c r="BF67" s="46">
        <v>0</v>
      </c>
      <c r="BG67" s="46">
        <v>1</v>
      </c>
      <c r="BH67" s="46">
        <v>0</v>
      </c>
      <c r="BI67" s="46">
        <v>0</v>
      </c>
      <c r="BJ67" s="46">
        <v>0</v>
      </c>
      <c r="BK67" s="31"/>
      <c r="BL67" s="37"/>
    </row>
    <row r="68" spans="1:64" s="19" customFormat="1" ht="16.95" customHeight="1" x14ac:dyDescent="0.15">
      <c r="A68" s="97"/>
      <c r="B68" s="105"/>
      <c r="C68" s="47" t="s">
        <v>90</v>
      </c>
      <c r="D68" s="46">
        <v>238</v>
      </c>
      <c r="E68" s="46">
        <v>237</v>
      </c>
      <c r="F68" s="46">
        <v>0</v>
      </c>
      <c r="G68" s="46">
        <v>0</v>
      </c>
      <c r="H68" s="46">
        <v>1</v>
      </c>
      <c r="I68" s="46">
        <v>1</v>
      </c>
      <c r="J68" s="46">
        <v>0</v>
      </c>
      <c r="K68" s="46">
        <v>0</v>
      </c>
      <c r="L68" s="46">
        <v>148</v>
      </c>
      <c r="M68" s="46">
        <v>67</v>
      </c>
      <c r="N68" s="46">
        <v>30</v>
      </c>
      <c r="O68" s="46">
        <v>34</v>
      </c>
      <c r="P68" s="46">
        <v>17</v>
      </c>
      <c r="Q68" s="46">
        <v>5</v>
      </c>
      <c r="R68" s="46">
        <v>84</v>
      </c>
      <c r="S68" s="46">
        <v>221</v>
      </c>
      <c r="T68" s="46">
        <v>17</v>
      </c>
      <c r="U68" s="46">
        <v>0</v>
      </c>
      <c r="V68" s="46">
        <v>5</v>
      </c>
      <c r="W68" s="46">
        <v>12</v>
      </c>
      <c r="X68" s="46">
        <v>71</v>
      </c>
      <c r="Y68" s="46">
        <v>71</v>
      </c>
      <c r="Z68" s="46">
        <v>228</v>
      </c>
      <c r="AA68" s="46">
        <v>16</v>
      </c>
      <c r="AB68" s="46">
        <v>6</v>
      </c>
      <c r="AC68" s="46">
        <v>7</v>
      </c>
      <c r="AD68" s="46">
        <v>0</v>
      </c>
      <c r="AE68" s="46">
        <v>0</v>
      </c>
      <c r="AF68" s="46">
        <v>0</v>
      </c>
      <c r="AG68" s="46">
        <v>2</v>
      </c>
      <c r="AH68" s="46">
        <v>0</v>
      </c>
      <c r="AI68" s="46">
        <v>0</v>
      </c>
      <c r="AJ68" s="46">
        <v>192</v>
      </c>
      <c r="AK68" s="46">
        <v>0</v>
      </c>
      <c r="AL68" s="46">
        <v>0</v>
      </c>
      <c r="AM68" s="46">
        <v>41</v>
      </c>
      <c r="AN68" s="46">
        <v>12</v>
      </c>
      <c r="AO68" s="46">
        <v>0</v>
      </c>
      <c r="AP68" s="46">
        <v>232</v>
      </c>
      <c r="AQ68" s="46">
        <v>4</v>
      </c>
      <c r="AR68" s="46">
        <v>1</v>
      </c>
      <c r="AS68" s="46">
        <v>8</v>
      </c>
      <c r="AT68" s="46">
        <v>4</v>
      </c>
      <c r="AU68" s="46" t="s">
        <v>77</v>
      </c>
      <c r="AV68" s="46" t="s">
        <v>77</v>
      </c>
      <c r="AW68" s="46">
        <v>228</v>
      </c>
      <c r="AX68" s="46">
        <v>58</v>
      </c>
      <c r="AY68" s="46">
        <v>31</v>
      </c>
      <c r="AZ68" s="46">
        <v>7</v>
      </c>
      <c r="BA68" s="46">
        <v>2</v>
      </c>
      <c r="BB68" s="46">
        <v>18</v>
      </c>
      <c r="BC68" s="46">
        <v>19</v>
      </c>
      <c r="BD68" s="46">
        <v>0</v>
      </c>
      <c r="BE68" s="46">
        <v>15</v>
      </c>
      <c r="BF68" s="46">
        <v>3</v>
      </c>
      <c r="BG68" s="46">
        <v>23</v>
      </c>
      <c r="BH68" s="46">
        <v>8</v>
      </c>
      <c r="BI68" s="46">
        <v>0</v>
      </c>
      <c r="BJ68" s="46">
        <v>12</v>
      </c>
      <c r="BK68" s="31"/>
      <c r="BL68" s="37"/>
    </row>
    <row r="69" spans="1:64" s="19" customFormat="1" ht="16.95" customHeight="1" x14ac:dyDescent="0.15">
      <c r="A69" s="97"/>
      <c r="B69" s="105"/>
      <c r="C69" s="47" t="s">
        <v>91</v>
      </c>
      <c r="D69" s="46">
        <v>1025</v>
      </c>
      <c r="E69" s="46">
        <v>908</v>
      </c>
      <c r="F69" s="46">
        <v>0</v>
      </c>
      <c r="G69" s="46">
        <v>0</v>
      </c>
      <c r="H69" s="46">
        <v>282</v>
      </c>
      <c r="I69" s="46">
        <v>138</v>
      </c>
      <c r="J69" s="46">
        <v>18</v>
      </c>
      <c r="K69" s="46">
        <v>193</v>
      </c>
      <c r="L69" s="46">
        <v>152</v>
      </c>
      <c r="M69" s="46">
        <v>37</v>
      </c>
      <c r="N69" s="46">
        <v>33</v>
      </c>
      <c r="O69" s="46">
        <v>50</v>
      </c>
      <c r="P69" s="46">
        <v>32</v>
      </c>
      <c r="Q69" s="46">
        <v>31</v>
      </c>
      <c r="R69" s="46">
        <v>61</v>
      </c>
      <c r="S69" s="46">
        <v>859</v>
      </c>
      <c r="T69" s="46">
        <v>172</v>
      </c>
      <c r="U69" s="46">
        <v>6</v>
      </c>
      <c r="V69" s="46">
        <v>10</v>
      </c>
      <c r="W69" s="46">
        <v>177</v>
      </c>
      <c r="X69" s="46">
        <v>172</v>
      </c>
      <c r="Y69" s="46">
        <v>18</v>
      </c>
      <c r="Z69" s="46">
        <v>863</v>
      </c>
      <c r="AA69" s="46">
        <v>81</v>
      </c>
      <c r="AB69" s="46">
        <v>94</v>
      </c>
      <c r="AC69" s="46">
        <v>88</v>
      </c>
      <c r="AD69" s="46">
        <v>16</v>
      </c>
      <c r="AE69" s="46">
        <v>3</v>
      </c>
      <c r="AF69" s="46">
        <v>0</v>
      </c>
      <c r="AG69" s="46">
        <v>8</v>
      </c>
      <c r="AH69" s="46">
        <v>0</v>
      </c>
      <c r="AI69" s="46">
        <v>1</v>
      </c>
      <c r="AJ69" s="46">
        <v>728</v>
      </c>
      <c r="AK69" s="46">
        <v>0</v>
      </c>
      <c r="AL69" s="46">
        <v>2</v>
      </c>
      <c r="AM69" s="46">
        <v>207</v>
      </c>
      <c r="AN69" s="46">
        <v>102</v>
      </c>
      <c r="AO69" s="46">
        <v>17</v>
      </c>
      <c r="AP69" s="46">
        <v>820</v>
      </c>
      <c r="AQ69" s="46">
        <v>19</v>
      </c>
      <c r="AR69" s="46">
        <v>8</v>
      </c>
      <c r="AS69" s="46">
        <v>30</v>
      </c>
      <c r="AT69" s="46">
        <v>12</v>
      </c>
      <c r="AU69" s="46" t="s">
        <v>77</v>
      </c>
      <c r="AV69" s="46" t="s">
        <v>77</v>
      </c>
      <c r="AW69" s="46">
        <v>806</v>
      </c>
      <c r="AX69" s="46">
        <v>83</v>
      </c>
      <c r="AY69" s="46">
        <v>56</v>
      </c>
      <c r="AZ69" s="46">
        <v>43</v>
      </c>
      <c r="BA69" s="46">
        <v>16</v>
      </c>
      <c r="BB69" s="46">
        <v>93</v>
      </c>
      <c r="BC69" s="46">
        <v>22</v>
      </c>
      <c r="BD69" s="46">
        <v>8</v>
      </c>
      <c r="BE69" s="46">
        <v>66</v>
      </c>
      <c r="BF69" s="46">
        <v>9</v>
      </c>
      <c r="BG69" s="46">
        <v>37</v>
      </c>
      <c r="BH69" s="46">
        <v>14</v>
      </c>
      <c r="BI69" s="46">
        <v>0</v>
      </c>
      <c r="BJ69" s="46">
        <v>11</v>
      </c>
      <c r="BK69" s="31"/>
      <c r="BL69" s="37"/>
    </row>
    <row r="70" spans="1:64" s="19" customFormat="1" ht="16.95" customHeight="1" x14ac:dyDescent="0.15">
      <c r="A70" s="97"/>
      <c r="B70" s="105"/>
      <c r="C70" s="47" t="s">
        <v>92</v>
      </c>
      <c r="D70" s="46">
        <v>3408</v>
      </c>
      <c r="E70" s="46">
        <v>3263</v>
      </c>
      <c r="F70" s="46">
        <v>32</v>
      </c>
      <c r="G70" s="46">
        <v>130</v>
      </c>
      <c r="H70" s="46">
        <v>51</v>
      </c>
      <c r="I70" s="46">
        <v>42</v>
      </c>
      <c r="J70" s="46">
        <v>1</v>
      </c>
      <c r="K70" s="46">
        <v>10</v>
      </c>
      <c r="L70" s="46">
        <v>1924</v>
      </c>
      <c r="M70" s="46">
        <v>626</v>
      </c>
      <c r="N70" s="46">
        <v>468</v>
      </c>
      <c r="O70" s="46">
        <v>561</v>
      </c>
      <c r="P70" s="46">
        <v>269</v>
      </c>
      <c r="Q70" s="46">
        <v>178</v>
      </c>
      <c r="R70" s="46">
        <v>656</v>
      </c>
      <c r="S70" s="46">
        <v>3207</v>
      </c>
      <c r="T70" s="46">
        <v>275</v>
      </c>
      <c r="U70" s="46">
        <v>5</v>
      </c>
      <c r="V70" s="46">
        <v>70</v>
      </c>
      <c r="W70" s="46">
        <v>218</v>
      </c>
      <c r="X70" s="46">
        <v>1869</v>
      </c>
      <c r="Y70" s="46">
        <v>56</v>
      </c>
      <c r="Z70" s="46">
        <v>3192</v>
      </c>
      <c r="AA70" s="46">
        <v>344</v>
      </c>
      <c r="AB70" s="46">
        <v>229</v>
      </c>
      <c r="AC70" s="46">
        <v>175</v>
      </c>
      <c r="AD70" s="46">
        <v>63</v>
      </c>
      <c r="AE70" s="46">
        <v>1</v>
      </c>
      <c r="AF70" s="46">
        <v>1</v>
      </c>
      <c r="AG70" s="46">
        <v>32</v>
      </c>
      <c r="AH70" s="46">
        <v>4</v>
      </c>
      <c r="AI70" s="46">
        <v>11</v>
      </c>
      <c r="AJ70" s="46">
        <v>2279</v>
      </c>
      <c r="AK70" s="46">
        <v>0</v>
      </c>
      <c r="AL70" s="46">
        <v>5</v>
      </c>
      <c r="AM70" s="46">
        <v>996</v>
      </c>
      <c r="AN70" s="46">
        <v>405</v>
      </c>
      <c r="AO70" s="46">
        <v>41</v>
      </c>
      <c r="AP70" s="46">
        <v>3225</v>
      </c>
      <c r="AQ70" s="46">
        <v>36</v>
      </c>
      <c r="AR70" s="46">
        <v>12</v>
      </c>
      <c r="AS70" s="46">
        <v>86.1</v>
      </c>
      <c r="AT70" s="46">
        <v>26</v>
      </c>
      <c r="AU70" s="46" t="s">
        <v>77</v>
      </c>
      <c r="AV70" s="46" t="s">
        <v>77</v>
      </c>
      <c r="AW70" s="46">
        <v>3184</v>
      </c>
      <c r="AX70" s="46">
        <v>490</v>
      </c>
      <c r="AY70" s="46">
        <v>462</v>
      </c>
      <c r="AZ70" s="46">
        <v>418</v>
      </c>
      <c r="BA70" s="46">
        <v>166</v>
      </c>
      <c r="BB70" s="46">
        <v>692</v>
      </c>
      <c r="BC70" s="46">
        <v>264</v>
      </c>
      <c r="BD70" s="46">
        <v>9</v>
      </c>
      <c r="BE70" s="46">
        <v>253</v>
      </c>
      <c r="BF70" s="46">
        <v>84</v>
      </c>
      <c r="BG70" s="46">
        <v>185</v>
      </c>
      <c r="BH70" s="46">
        <v>65</v>
      </c>
      <c r="BI70" s="46">
        <v>0</v>
      </c>
      <c r="BJ70" s="46">
        <v>115</v>
      </c>
      <c r="BK70" s="31"/>
      <c r="BL70" s="37"/>
    </row>
    <row r="71" spans="1:64" s="19" customFormat="1" ht="16.95" customHeight="1" x14ac:dyDescent="0.15">
      <c r="A71" s="98"/>
      <c r="B71" s="106"/>
      <c r="C71" s="47" t="s">
        <v>93</v>
      </c>
      <c r="D71" s="46">
        <v>93</v>
      </c>
      <c r="E71" s="46">
        <v>26</v>
      </c>
      <c r="F71" s="46">
        <v>0</v>
      </c>
      <c r="G71" s="46">
        <v>2</v>
      </c>
      <c r="H71" s="46">
        <v>0</v>
      </c>
      <c r="I71" s="46">
        <v>0</v>
      </c>
      <c r="J71" s="46">
        <v>0</v>
      </c>
      <c r="K71" s="46">
        <v>0</v>
      </c>
      <c r="L71" s="46">
        <v>26</v>
      </c>
      <c r="M71" s="46">
        <v>12</v>
      </c>
      <c r="N71" s="46">
        <v>4</v>
      </c>
      <c r="O71" s="46">
        <v>6</v>
      </c>
      <c r="P71" s="46">
        <v>4</v>
      </c>
      <c r="Q71" s="46">
        <v>5</v>
      </c>
      <c r="R71" s="46">
        <v>0</v>
      </c>
      <c r="S71" s="46">
        <v>26</v>
      </c>
      <c r="T71" s="46">
        <v>5</v>
      </c>
      <c r="U71" s="46">
        <v>0</v>
      </c>
      <c r="V71" s="46">
        <v>3</v>
      </c>
      <c r="W71" s="46">
        <v>2</v>
      </c>
      <c r="X71" s="46">
        <v>16</v>
      </c>
      <c r="Y71" s="46">
        <v>0</v>
      </c>
      <c r="Z71" s="46">
        <v>26</v>
      </c>
      <c r="AA71" s="46">
        <v>3</v>
      </c>
      <c r="AB71" s="46">
        <v>5</v>
      </c>
      <c r="AC71" s="46">
        <v>5</v>
      </c>
      <c r="AD71" s="46">
        <v>0</v>
      </c>
      <c r="AE71" s="46">
        <v>2</v>
      </c>
      <c r="AF71" s="46">
        <v>0</v>
      </c>
      <c r="AG71" s="46">
        <v>1</v>
      </c>
      <c r="AH71" s="46">
        <v>0</v>
      </c>
      <c r="AI71" s="46">
        <v>0</v>
      </c>
      <c r="AJ71" s="46">
        <v>25</v>
      </c>
      <c r="AK71" s="46">
        <v>0</v>
      </c>
      <c r="AL71" s="46">
        <v>0</v>
      </c>
      <c r="AM71" s="46">
        <v>3</v>
      </c>
      <c r="AN71" s="46">
        <v>2</v>
      </c>
      <c r="AO71" s="46">
        <v>0</v>
      </c>
      <c r="AP71" s="46">
        <v>27</v>
      </c>
      <c r="AQ71" s="46">
        <v>0</v>
      </c>
      <c r="AR71" s="46">
        <v>0</v>
      </c>
      <c r="AS71" s="46">
        <v>2</v>
      </c>
      <c r="AT71" s="46">
        <v>0</v>
      </c>
      <c r="AU71" s="46" t="s">
        <v>77</v>
      </c>
      <c r="AV71" s="46" t="s">
        <v>77</v>
      </c>
      <c r="AW71" s="46">
        <v>26</v>
      </c>
      <c r="AX71" s="46">
        <v>7</v>
      </c>
      <c r="AY71" s="46">
        <v>8</v>
      </c>
      <c r="AZ71" s="46">
        <v>10</v>
      </c>
      <c r="BA71" s="46">
        <v>1</v>
      </c>
      <c r="BB71" s="46">
        <v>11</v>
      </c>
      <c r="BC71" s="46">
        <v>0</v>
      </c>
      <c r="BD71" s="46">
        <v>0</v>
      </c>
      <c r="BE71" s="46">
        <v>1</v>
      </c>
      <c r="BF71" s="46">
        <v>0</v>
      </c>
      <c r="BG71" s="46">
        <v>8</v>
      </c>
      <c r="BH71" s="46">
        <v>2</v>
      </c>
      <c r="BI71" s="46">
        <v>0</v>
      </c>
      <c r="BJ71" s="46">
        <v>5</v>
      </c>
      <c r="BK71" s="31"/>
      <c r="BL71" s="37"/>
    </row>
    <row r="72" spans="1:64" x14ac:dyDescent="0.15">
      <c r="A72" s="52" t="s">
        <v>97</v>
      </c>
      <c r="B72" s="3" t="s">
        <v>98</v>
      </c>
    </row>
    <row r="73" spans="1:64" x14ac:dyDescent="0.15">
      <c r="A73" s="52" t="s">
        <v>97</v>
      </c>
      <c r="B73" s="3" t="s">
        <v>99</v>
      </c>
    </row>
  </sheetData>
  <mergeCells count="78">
    <mergeCell ref="A51:A71"/>
    <mergeCell ref="B51:B57"/>
    <mergeCell ref="B58:B61"/>
    <mergeCell ref="B62:B65"/>
    <mergeCell ref="B66:C66"/>
    <mergeCell ref="B67:B71"/>
    <mergeCell ref="A30:A50"/>
    <mergeCell ref="B30:B36"/>
    <mergeCell ref="B37:B40"/>
    <mergeCell ref="B41:B44"/>
    <mergeCell ref="B45:C45"/>
    <mergeCell ref="B46:B50"/>
    <mergeCell ref="BE6:BE7"/>
    <mergeCell ref="BF6:BF7"/>
    <mergeCell ref="BG6:BJ6"/>
    <mergeCell ref="A8:A29"/>
    <mergeCell ref="B8:B14"/>
    <mergeCell ref="B15:B18"/>
    <mergeCell ref="B19:B22"/>
    <mergeCell ref="B23:C23"/>
    <mergeCell ref="B24:B28"/>
    <mergeCell ref="B29:C29"/>
    <mergeCell ref="AW6:AW7"/>
    <mergeCell ref="AX6:AY6"/>
    <mergeCell ref="AZ6:AZ7"/>
    <mergeCell ref="BA6:BB6"/>
    <mergeCell ref="BC6:BC7"/>
    <mergeCell ref="BD6:BD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J6:AJ7"/>
    <mergeCell ref="W6:W7"/>
    <mergeCell ref="X6:X7"/>
    <mergeCell ref="Y6:Y7"/>
    <mergeCell ref="Z6:Z7"/>
    <mergeCell ref="AA6:AA7"/>
    <mergeCell ref="AB6:AD6"/>
    <mergeCell ref="AE6:AE7"/>
    <mergeCell ref="AF6:AF7"/>
    <mergeCell ref="AG6:AG7"/>
    <mergeCell ref="AH6:AH7"/>
    <mergeCell ref="AI6:AI7"/>
    <mergeCell ref="AS5:AV5"/>
    <mergeCell ref="AW5:BJ5"/>
    <mergeCell ref="F6:F7"/>
    <mergeCell ref="G6:G7"/>
    <mergeCell ref="H6:H7"/>
    <mergeCell ref="I6:I7"/>
    <mergeCell ref="J6:J7"/>
    <mergeCell ref="K6:K7"/>
    <mergeCell ref="L6:Q6"/>
    <mergeCell ref="R6:R7"/>
    <mergeCell ref="X5:Y5"/>
    <mergeCell ref="Z5:AE5"/>
    <mergeCell ref="AF5:AI5"/>
    <mergeCell ref="AJ5:AL5"/>
    <mergeCell ref="AM5:AO5"/>
    <mergeCell ref="AP5:AR5"/>
    <mergeCell ref="D5:D7"/>
    <mergeCell ref="E5:E7"/>
    <mergeCell ref="F5:G5"/>
    <mergeCell ref="H5:K5"/>
    <mergeCell ref="L5:R5"/>
    <mergeCell ref="S5:W5"/>
    <mergeCell ref="S6:S7"/>
    <mergeCell ref="T6:T7"/>
    <mergeCell ref="U6:U7"/>
    <mergeCell ref="V6:V7"/>
  </mergeCells>
  <phoneticPr fontId="3"/>
  <printOptions horizontalCentered="1" verticalCentered="1"/>
  <pageMargins left="0.39370078740157483" right="0.39370078740157483" top="0.19685039370078741" bottom="0.19685039370078741" header="0" footer="0"/>
  <pageSetup paperSize="8" scale="56" firstPageNumber="4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9465-E22A-48CD-AC04-146A3B177AE2}">
  <sheetPr>
    <tabColor indexed="45"/>
    <pageSetUpPr fitToPage="1"/>
  </sheetPr>
  <dimension ref="A1:BX73"/>
  <sheetViews>
    <sheetView zoomScaleNormal="100" zoomScaleSheetLayoutView="50" workbookViewId="0">
      <selection activeCell="T8" sqref="T8"/>
    </sheetView>
  </sheetViews>
  <sheetFormatPr defaultColWidth="9" defaultRowHeight="12" x14ac:dyDescent="0.15"/>
  <cols>
    <col min="1" max="1" width="2.88671875" style="3" customWidth="1"/>
    <col min="2" max="2" width="3.33203125" style="2" bestFit="1" customWidth="1"/>
    <col min="3" max="3" width="10" style="53" bestFit="1" customWidth="1"/>
    <col min="4" max="5" width="6.44140625" style="3" customWidth="1"/>
    <col min="6" max="11" width="5.33203125" style="3" customWidth="1"/>
    <col min="12" max="16" width="6.44140625" style="3" customWidth="1"/>
    <col min="17" max="17" width="5.33203125" style="3" customWidth="1"/>
    <col min="18" max="19" width="6.44140625" style="3" customWidth="1"/>
    <col min="20" max="20" width="5.33203125" style="3" customWidth="1"/>
    <col min="21" max="21" width="4.88671875" style="3" customWidth="1"/>
    <col min="22" max="23" width="5.33203125" style="3" customWidth="1"/>
    <col min="24" max="24" width="6.44140625" style="3" customWidth="1"/>
    <col min="25" max="25" width="5.33203125" style="3" customWidth="1"/>
    <col min="26" max="26" width="6.44140625" style="3" customWidth="1"/>
    <col min="27" max="27" width="5.33203125" style="3" customWidth="1"/>
    <col min="28" max="29" width="6.44140625" style="3" customWidth="1"/>
    <col min="30" max="31" width="5.33203125" style="3" customWidth="1"/>
    <col min="32" max="32" width="4.44140625" style="3" customWidth="1"/>
    <col min="33" max="35" width="5.33203125" style="3" customWidth="1"/>
    <col min="36" max="36" width="6.44140625" style="3" customWidth="1"/>
    <col min="37" max="37" width="4.88671875" style="3" customWidth="1"/>
    <col min="38" max="38" width="5.33203125" style="3" customWidth="1"/>
    <col min="39" max="39" width="6.44140625" style="3" customWidth="1"/>
    <col min="40" max="41" width="5.33203125" style="3" customWidth="1"/>
    <col min="42" max="42" width="6.44140625" style="3" customWidth="1"/>
    <col min="43" max="48" width="5.33203125" style="3" customWidth="1"/>
    <col min="49" max="51" width="6.44140625" style="3" customWidth="1"/>
    <col min="52" max="58" width="5.33203125" style="3" customWidth="1"/>
    <col min="59" max="59" width="6.44140625" style="3" customWidth="1"/>
    <col min="60" max="62" width="5.33203125" style="3" customWidth="1"/>
    <col min="63" max="63" width="5.6640625" style="3" customWidth="1"/>
    <col min="64" max="64" width="5.109375" style="3" customWidth="1"/>
    <col min="65" max="16384" width="9" style="3"/>
  </cols>
  <sheetData>
    <row r="1" spans="1:76" ht="14.4" x14ac:dyDescent="0.2">
      <c r="A1" s="1" t="s">
        <v>0</v>
      </c>
      <c r="B1" s="54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  <c r="U1" s="1"/>
      <c r="V1" s="1"/>
      <c r="W1" s="1"/>
      <c r="Y1" s="1"/>
      <c r="AA1" s="1"/>
      <c r="AB1" s="1"/>
      <c r="AC1" s="1"/>
      <c r="AD1" s="1"/>
      <c r="AE1" s="1"/>
      <c r="AF1" s="1"/>
      <c r="AL1" s="1"/>
      <c r="AN1" s="1"/>
      <c r="AO1" s="1"/>
      <c r="AQ1" s="1"/>
      <c r="AR1" s="1"/>
      <c r="AS1" s="1"/>
      <c r="AT1" s="1"/>
      <c r="AU1" s="1"/>
      <c r="AV1" s="1"/>
      <c r="AW1" s="1"/>
      <c r="BC1" s="1"/>
      <c r="BD1" s="1"/>
      <c r="BE1" s="1"/>
      <c r="BF1" s="1"/>
      <c r="BG1" s="1"/>
      <c r="BH1" s="1"/>
      <c r="BI1" s="1"/>
      <c r="BJ1" s="4"/>
      <c r="BK1" s="4"/>
    </row>
    <row r="2" spans="1:76" ht="28.5" customHeight="1" x14ac:dyDescent="0.25">
      <c r="B2" s="5"/>
      <c r="C2" s="10"/>
      <c r="D2" s="7"/>
      <c r="AC2" s="1"/>
      <c r="BG2" s="8"/>
      <c r="BJ2" s="9"/>
      <c r="BK2" s="9"/>
    </row>
    <row r="3" spans="1:76" ht="30" customHeight="1" x14ac:dyDescent="0.35">
      <c r="C3" s="10"/>
      <c r="D3" s="7"/>
      <c r="AC3" s="1"/>
      <c r="AE3" s="11" t="s">
        <v>100</v>
      </c>
      <c r="AL3" s="12" t="s">
        <v>101</v>
      </c>
      <c r="BF3" s="13"/>
      <c r="BG3" s="13"/>
      <c r="BH3" s="13"/>
      <c r="BI3" s="13"/>
      <c r="BJ3" s="13"/>
      <c r="BK3" s="14"/>
    </row>
    <row r="4" spans="1:76" ht="13.5" customHeight="1" x14ac:dyDescent="0.2">
      <c r="B4" s="10"/>
      <c r="C4" s="10"/>
      <c r="D4" s="7"/>
      <c r="BH4" s="1"/>
      <c r="BI4" s="1"/>
      <c r="BJ4" s="1"/>
      <c r="BK4" s="1"/>
    </row>
    <row r="5" spans="1:76" s="20" customFormat="1" ht="13.5" customHeight="1" x14ac:dyDescent="0.15">
      <c r="A5" s="15"/>
      <c r="B5" s="16"/>
      <c r="C5" s="16"/>
      <c r="D5" s="79" t="s">
        <v>4</v>
      </c>
      <c r="E5" s="79" t="s">
        <v>5</v>
      </c>
      <c r="F5" s="81" t="s">
        <v>6</v>
      </c>
      <c r="G5" s="81"/>
      <c r="H5" s="82" t="s">
        <v>7</v>
      </c>
      <c r="I5" s="83"/>
      <c r="J5" s="83"/>
      <c r="K5" s="84"/>
      <c r="L5" s="85" t="s">
        <v>8</v>
      </c>
      <c r="M5" s="86"/>
      <c r="N5" s="86"/>
      <c r="O5" s="86"/>
      <c r="P5" s="86"/>
      <c r="Q5" s="86"/>
      <c r="R5" s="87"/>
      <c r="S5" s="73" t="s">
        <v>9</v>
      </c>
      <c r="T5" s="74"/>
      <c r="U5" s="74"/>
      <c r="V5" s="74"/>
      <c r="W5" s="75"/>
      <c r="X5" s="73" t="s">
        <v>10</v>
      </c>
      <c r="Y5" s="75"/>
      <c r="Z5" s="73" t="s">
        <v>11</v>
      </c>
      <c r="AA5" s="74"/>
      <c r="AB5" s="74"/>
      <c r="AC5" s="74"/>
      <c r="AD5" s="74"/>
      <c r="AE5" s="75"/>
      <c r="AF5" s="82" t="s">
        <v>12</v>
      </c>
      <c r="AG5" s="83"/>
      <c r="AH5" s="83"/>
      <c r="AI5" s="84"/>
      <c r="AJ5" s="85" t="s">
        <v>13</v>
      </c>
      <c r="AK5" s="86"/>
      <c r="AL5" s="87"/>
      <c r="AM5" s="85" t="s">
        <v>14</v>
      </c>
      <c r="AN5" s="86"/>
      <c r="AO5" s="87"/>
      <c r="AP5" s="73" t="s">
        <v>15</v>
      </c>
      <c r="AQ5" s="74"/>
      <c r="AR5" s="75"/>
      <c r="AS5" s="81" t="s">
        <v>16</v>
      </c>
      <c r="AT5" s="81"/>
      <c r="AU5" s="81"/>
      <c r="AV5" s="81"/>
      <c r="AW5" s="85" t="s">
        <v>17</v>
      </c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7"/>
      <c r="BK5" s="1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</row>
    <row r="6" spans="1:76" s="20" customFormat="1" ht="13.5" customHeight="1" x14ac:dyDescent="0.15">
      <c r="A6" s="21"/>
      <c r="D6" s="80"/>
      <c r="E6" s="80"/>
      <c r="F6" s="78" t="s">
        <v>18</v>
      </c>
      <c r="G6" s="78" t="s">
        <v>19</v>
      </c>
      <c r="H6" s="76" t="s">
        <v>20</v>
      </c>
      <c r="I6" s="88" t="s">
        <v>21</v>
      </c>
      <c r="J6" s="88" t="s">
        <v>22</v>
      </c>
      <c r="K6" s="88" t="s">
        <v>23</v>
      </c>
      <c r="L6" s="85" t="s">
        <v>24</v>
      </c>
      <c r="M6" s="86"/>
      <c r="N6" s="86"/>
      <c r="O6" s="86"/>
      <c r="P6" s="86"/>
      <c r="Q6" s="87"/>
      <c r="R6" s="76" t="s">
        <v>25</v>
      </c>
      <c r="S6" s="76" t="s">
        <v>26</v>
      </c>
      <c r="T6" s="76" t="s">
        <v>20</v>
      </c>
      <c r="U6" s="76" t="s">
        <v>27</v>
      </c>
      <c r="V6" s="76" t="s">
        <v>28</v>
      </c>
      <c r="W6" s="76" t="s">
        <v>29</v>
      </c>
      <c r="X6" s="78" t="s">
        <v>30</v>
      </c>
      <c r="Y6" s="78" t="s">
        <v>31</v>
      </c>
      <c r="Z6" s="76" t="s">
        <v>30</v>
      </c>
      <c r="AA6" s="76" t="s">
        <v>32</v>
      </c>
      <c r="AB6" s="82" t="s">
        <v>33</v>
      </c>
      <c r="AC6" s="83"/>
      <c r="AD6" s="84"/>
      <c r="AE6" s="76" t="s">
        <v>34</v>
      </c>
      <c r="AF6" s="76" t="s">
        <v>35</v>
      </c>
      <c r="AG6" s="90" t="s">
        <v>36</v>
      </c>
      <c r="AH6" s="90" t="s">
        <v>37</v>
      </c>
      <c r="AI6" s="90" t="s">
        <v>38</v>
      </c>
      <c r="AJ6" s="78" t="s">
        <v>30</v>
      </c>
      <c r="AK6" s="78" t="s">
        <v>39</v>
      </c>
      <c r="AL6" s="78" t="s">
        <v>40</v>
      </c>
      <c r="AM6" s="76" t="s">
        <v>26</v>
      </c>
      <c r="AN6" s="80" t="s">
        <v>41</v>
      </c>
      <c r="AO6" s="80" t="s">
        <v>42</v>
      </c>
      <c r="AP6" s="76" t="s">
        <v>30</v>
      </c>
      <c r="AQ6" s="76" t="s">
        <v>43</v>
      </c>
      <c r="AR6" s="76" t="s">
        <v>44</v>
      </c>
      <c r="AS6" s="80" t="s">
        <v>45</v>
      </c>
      <c r="AT6" s="80" t="s">
        <v>46</v>
      </c>
      <c r="AU6" s="79" t="s">
        <v>47</v>
      </c>
      <c r="AV6" s="80" t="s">
        <v>48</v>
      </c>
      <c r="AW6" s="80" t="s">
        <v>5</v>
      </c>
      <c r="AX6" s="81" t="s">
        <v>49</v>
      </c>
      <c r="AY6" s="81"/>
      <c r="AZ6" s="80" t="s">
        <v>50</v>
      </c>
      <c r="BA6" s="81" t="s">
        <v>51</v>
      </c>
      <c r="BB6" s="81"/>
      <c r="BC6" s="80" t="s">
        <v>52</v>
      </c>
      <c r="BD6" s="93" t="s">
        <v>53</v>
      </c>
      <c r="BE6" s="93" t="s">
        <v>54</v>
      </c>
      <c r="BF6" s="80" t="s">
        <v>55</v>
      </c>
      <c r="BG6" s="81" t="s">
        <v>56</v>
      </c>
      <c r="BH6" s="81"/>
      <c r="BI6" s="81"/>
      <c r="BJ6" s="81"/>
      <c r="BK6" s="18"/>
      <c r="BL6" s="19"/>
    </row>
    <row r="7" spans="1:76" s="20" customFormat="1" ht="132" customHeight="1" x14ac:dyDescent="0.15">
      <c r="A7" s="24"/>
      <c r="D7" s="80"/>
      <c r="E7" s="80"/>
      <c r="F7" s="78"/>
      <c r="G7" s="78"/>
      <c r="H7" s="77"/>
      <c r="I7" s="89"/>
      <c r="J7" s="89"/>
      <c r="K7" s="89"/>
      <c r="L7" s="25" t="s">
        <v>57</v>
      </c>
      <c r="M7" s="26" t="s">
        <v>58</v>
      </c>
      <c r="N7" s="26" t="s">
        <v>59</v>
      </c>
      <c r="O7" s="26" t="s">
        <v>60</v>
      </c>
      <c r="P7" s="26" t="s">
        <v>61</v>
      </c>
      <c r="Q7" s="25" t="s">
        <v>62</v>
      </c>
      <c r="R7" s="77"/>
      <c r="S7" s="77"/>
      <c r="T7" s="78"/>
      <c r="U7" s="77"/>
      <c r="V7" s="77"/>
      <c r="W7" s="77"/>
      <c r="X7" s="77"/>
      <c r="Y7" s="77"/>
      <c r="Z7" s="77"/>
      <c r="AA7" s="77"/>
      <c r="AB7" s="17" t="s">
        <v>63</v>
      </c>
      <c r="AC7" s="17" t="s">
        <v>64</v>
      </c>
      <c r="AD7" s="27" t="s">
        <v>65</v>
      </c>
      <c r="AE7" s="77"/>
      <c r="AF7" s="77"/>
      <c r="AG7" s="91"/>
      <c r="AH7" s="91"/>
      <c r="AI7" s="91"/>
      <c r="AJ7" s="77"/>
      <c r="AK7" s="78"/>
      <c r="AL7" s="78"/>
      <c r="AM7" s="77"/>
      <c r="AN7" s="80"/>
      <c r="AO7" s="80"/>
      <c r="AP7" s="77"/>
      <c r="AQ7" s="77"/>
      <c r="AR7" s="77"/>
      <c r="AS7" s="80"/>
      <c r="AT7" s="80"/>
      <c r="AU7" s="92"/>
      <c r="AV7" s="80"/>
      <c r="AW7" s="95"/>
      <c r="AX7" s="22" t="s">
        <v>66</v>
      </c>
      <c r="AY7" s="22" t="s">
        <v>67</v>
      </c>
      <c r="AZ7" s="95"/>
      <c r="BA7" s="22" t="s">
        <v>68</v>
      </c>
      <c r="BB7" s="22" t="s">
        <v>69</v>
      </c>
      <c r="BC7" s="95"/>
      <c r="BD7" s="109"/>
      <c r="BE7" s="94"/>
      <c r="BF7" s="95"/>
      <c r="BG7" s="22" t="s">
        <v>70</v>
      </c>
      <c r="BH7" s="23" t="s">
        <v>71</v>
      </c>
      <c r="BI7" s="23" t="s">
        <v>72</v>
      </c>
      <c r="BJ7" s="23" t="s">
        <v>73</v>
      </c>
      <c r="BK7" s="28"/>
      <c r="BL7" s="19"/>
    </row>
    <row r="8" spans="1:76" s="19" customFormat="1" ht="16.95" customHeight="1" x14ac:dyDescent="0.15">
      <c r="A8" s="96" t="s">
        <v>74</v>
      </c>
      <c r="B8" s="99" t="s">
        <v>75</v>
      </c>
      <c r="C8" s="29" t="s">
        <v>76</v>
      </c>
      <c r="D8" s="30">
        <f>+患者数!D8</f>
        <v>96009</v>
      </c>
      <c r="E8" s="30">
        <f>+患者数!E8</f>
        <v>94880</v>
      </c>
      <c r="F8" s="55">
        <f>IF($E8=0,"…",患者数!F8/患者数!$E8*100)</f>
        <v>3.4780775716694773E-2</v>
      </c>
      <c r="G8" s="55">
        <f>IF($E8=0,"…",患者数!G8/患者数!$E8*100)</f>
        <v>0.52381956155143339</v>
      </c>
      <c r="H8" s="55">
        <f>IF($E8=0,"…",患者数!H8/患者数!$E8*100)</f>
        <v>0.60286677908937603</v>
      </c>
      <c r="I8" s="55">
        <f>IF($E8=0,"…",患者数!I8/患者数!$E8*100)</f>
        <v>0.39945193929173689</v>
      </c>
      <c r="J8" s="55">
        <f>IF($E8=0,"…",患者数!J8/患者数!$E8*100)</f>
        <v>7.9047217537942666E-2</v>
      </c>
      <c r="K8" s="55">
        <f>IF($E8=0,"…",患者数!K8/患者数!$E8*100)</f>
        <v>0.13490725126475547</v>
      </c>
      <c r="L8" s="30">
        <f>+患者数!L8</f>
        <v>92771</v>
      </c>
      <c r="M8" s="55">
        <f>IF((患者数!$L8+患者数!$R8)=0,"…",患者数!M8/(患者数!$L8+患者数!$R8)*100)</f>
        <v>70.625822411705869</v>
      </c>
      <c r="N8" s="55">
        <f>IF((患者数!$L8+患者数!$R8)=0,"…",患者数!N8/(患者数!$L8+患者数!$R8)*100)</f>
        <v>16.76614558660982</v>
      </c>
      <c r="O8" s="55">
        <f>IF((患者数!$L8+患者数!$R8)=0,"…",患者数!O8/(患者数!$L8+患者数!$R8)*100)</f>
        <v>8.4193904942365396</v>
      </c>
      <c r="P8" s="55">
        <f>IF((患者数!$L8+患者数!$R8)=0,"…",患者数!P8/(患者数!$L8+患者数!$R8)*100)</f>
        <v>1.8474656560871625</v>
      </c>
      <c r="Q8" s="55">
        <f>IF((患者数!$L8+患者数!$R8)=0,"…",患者数!Q8/(患者数!$L8+患者数!$R8)*100)</f>
        <v>1.6948260434759725</v>
      </c>
      <c r="R8" s="55">
        <f>IF((患者数!$L8+患者数!$R8)=0,"…",患者数!R8/(患者数!$L8+患者数!$R8)*100)</f>
        <v>2.3411758513605978</v>
      </c>
      <c r="S8" s="30">
        <f>+患者数!S8</f>
        <v>94768</v>
      </c>
      <c r="T8" s="55">
        <f>IF(患者数!$S8=0,"…",患者数!T8/患者数!$S8*100)</f>
        <v>9.6118943103157193</v>
      </c>
      <c r="U8" s="55">
        <f>IF(患者数!$S8=0,"…",患者数!U8/患者数!$S8*100)</f>
        <v>0.10868647644774608</v>
      </c>
      <c r="V8" s="55">
        <f>IF(患者数!$S8=0,"…",患者数!V8/患者数!$S8*100)</f>
        <v>7.0213574202262361</v>
      </c>
      <c r="W8" s="55">
        <f>IF(患者数!$S8=0,"…",患者数!W8/患者数!$S8*100)</f>
        <v>2.7572598345433059</v>
      </c>
      <c r="X8" s="30">
        <f>+患者数!X8</f>
        <v>95046</v>
      </c>
      <c r="Y8" s="55">
        <f>IF(患者数!$X8=0,"…",患者数!Y8/患者数!$X8*100)</f>
        <v>1.1005197483323865</v>
      </c>
      <c r="Z8" s="30">
        <f>+患者数!Z8</f>
        <v>94647</v>
      </c>
      <c r="AA8" s="55">
        <f>IF(患者数!$Z8=0,"…",患者数!AA8/患者数!$Z8*100)</f>
        <v>12.244445148816126</v>
      </c>
      <c r="AB8" s="55">
        <f>IF(患者数!$Z8=0,"…",患者数!AB8/患者数!$Z8*100)</f>
        <v>20.262660200534619</v>
      </c>
      <c r="AC8" s="55">
        <f>IF(患者数!$Z8=0,"…",患者数!AC8/患者数!$Z8*100)</f>
        <v>14.301562648578404</v>
      </c>
      <c r="AD8" s="55">
        <f>IF(患者数!$Z8=0,"…",患者数!AD8/患者数!$Z8*100)</f>
        <v>6.4735279512293049</v>
      </c>
      <c r="AE8" s="55">
        <f>IF(患者数!$Z8=0,"…",患者数!AE8/患者数!$Z8*100)</f>
        <v>0.57265417815672981</v>
      </c>
      <c r="AF8" s="55">
        <f>IF($E8=0,"…",患者数!AF8/患者数!$E8*100)</f>
        <v>0.15177065767284992</v>
      </c>
      <c r="AG8" s="55">
        <f>IF($E8=0,"…",患者数!AG8/患者数!$E8*100)</f>
        <v>4.1283726812816193</v>
      </c>
      <c r="AH8" s="55">
        <f>IF($E8=0,"…",患者数!AH8/患者数!$E8*100)</f>
        <v>0.81892917369308593</v>
      </c>
      <c r="AI8" s="55">
        <f>IF($E8=0,"…",患者数!AI8/患者数!$E8*100)</f>
        <v>0.60708263069139967</v>
      </c>
      <c r="AJ8" s="30">
        <f>+患者数!AJ8</f>
        <v>94962</v>
      </c>
      <c r="AK8" s="55">
        <f>IF(患者数!E8=0,"…",患者数!AK8/患者数!$E8*100)</f>
        <v>0</v>
      </c>
      <c r="AL8" s="55">
        <f>IF(患者数!AJ8=0,"…",患者数!AL8/患者数!$AJ8*100)</f>
        <v>0.61077062403908933</v>
      </c>
      <c r="AM8" s="30">
        <f>+患者数!AM8</f>
        <v>94674</v>
      </c>
      <c r="AN8" s="55">
        <f>IF(患者数!$E8=0,"…",患者数!AN8/患者数!$E8*100)</f>
        <v>1.2563237774030354</v>
      </c>
      <c r="AO8" s="55">
        <f>IF(患者数!$AM8=0,"…",患者数!AO8/患者数!$AM8*100)</f>
        <v>1.4755899190907746</v>
      </c>
      <c r="AP8" s="30">
        <f>+患者数!AP8</f>
        <v>95233</v>
      </c>
      <c r="AQ8" s="55">
        <f>IF(患者数!$AP8=0,"…",患者数!AQ8/患者数!$AP8*100)</f>
        <v>0.31921707811367911</v>
      </c>
      <c r="AR8" s="55">
        <f>IF(患者数!$AP8=0,"…",患者数!AR8/患者数!$AP8*100)</f>
        <v>3.5701910052187792E-2</v>
      </c>
      <c r="AS8" s="55">
        <f>IF($E8=0,"…",患者数!AS8/患者数!$E8*100)</f>
        <v>3.6245784148397977</v>
      </c>
      <c r="AT8" s="55">
        <f>IF($E8=0,"…",患者数!AT8/患者数!$E8*100)</f>
        <v>0.14123102866779091</v>
      </c>
      <c r="AU8" s="55">
        <f>IF($E8=0,"…",患者数!AU8/患者数!$E8*100)</f>
        <v>0.25295109612141653</v>
      </c>
      <c r="AV8" s="55">
        <f>IF($E8=0,"…",患者数!AV8/患者数!$E8*100)</f>
        <v>1.5672428330522763</v>
      </c>
      <c r="AW8" s="30">
        <f>+患者数!AW8</f>
        <v>94500</v>
      </c>
      <c r="AX8" s="55">
        <f>IF($AW8=0,"…",患者数!AX8/$AW8*100)</f>
        <v>8.2910052910052912</v>
      </c>
      <c r="AY8" s="55">
        <f>IF($AW8=0,"…",患者数!AY8/$AW8*100)</f>
        <v>10.467724867724867</v>
      </c>
      <c r="AZ8" s="55">
        <f>IF($AW8=0,"…",患者数!AZ8/$AW8*100)</f>
        <v>4.3079365079365077</v>
      </c>
      <c r="BA8" s="55">
        <f>IF($AW8=0,"…",患者数!BA8/$AW8*100)</f>
        <v>0.47830687830687829</v>
      </c>
      <c r="BB8" s="55">
        <f>IF($AW8=0,"…",患者数!BB8/$AW8*100)</f>
        <v>2.3915343915343912</v>
      </c>
      <c r="BC8" s="55">
        <f>IF($AW8=0,"…",患者数!BC8/$AW8*100)</f>
        <v>2.4455026455026454</v>
      </c>
      <c r="BD8" s="55">
        <f>IF($AW8=0,"…",患者数!BD8/$AW8*100)</f>
        <v>2.8571428571428574E-2</v>
      </c>
      <c r="BE8" s="55">
        <f>IF($AW8=0,"…",患者数!BE8/$AW8*100)</f>
        <v>1.6708994708994709</v>
      </c>
      <c r="BF8" s="55">
        <f>IF($AW8=0,"…",患者数!BF8/$AW8*100)</f>
        <v>2.7439153439153441</v>
      </c>
      <c r="BG8" s="55">
        <f>IF($AW8=0,"…",患者数!BG8/$AW8*100)</f>
        <v>1.3269841269841269</v>
      </c>
      <c r="BH8" s="55" t="s">
        <v>81</v>
      </c>
      <c r="BI8" s="55" t="s">
        <v>77</v>
      </c>
      <c r="BJ8" s="55" t="s">
        <v>77</v>
      </c>
      <c r="BK8" s="31"/>
      <c r="BL8" s="32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</row>
    <row r="9" spans="1:76" s="19" customFormat="1" ht="16.95" customHeight="1" x14ac:dyDescent="0.15">
      <c r="A9" s="97"/>
      <c r="B9" s="100"/>
      <c r="C9" s="34" t="s">
        <v>78</v>
      </c>
      <c r="D9" s="35">
        <f>+患者数!D9</f>
        <v>98981</v>
      </c>
      <c r="E9" s="35">
        <f>+患者数!E9</f>
        <v>97580</v>
      </c>
      <c r="F9" s="56">
        <f>IF($E9=0,"…",患者数!F9/患者数!$E9*100)</f>
        <v>5.2264808362369339E-2</v>
      </c>
      <c r="G9" s="56">
        <f>IF($E9=0,"…",患者数!G9/患者数!$E9*100)</f>
        <v>0.78397212543554007</v>
      </c>
      <c r="H9" s="56">
        <f>IF($E9=0,"…",患者数!H9/患者数!$E9*100)</f>
        <v>0.67431850789096126</v>
      </c>
      <c r="I9" s="56">
        <f>IF($E9=0,"…",患者数!I9/患者数!$E9*100)</f>
        <v>0.47653207624513216</v>
      </c>
      <c r="J9" s="56">
        <f>IF($E9=0,"…",患者数!J9/患者数!$E9*100)</f>
        <v>8.7108013937282236E-2</v>
      </c>
      <c r="K9" s="56">
        <f>IF($E9=0,"…",患者数!K9/患者数!$E9*100)</f>
        <v>0.13117442098790735</v>
      </c>
      <c r="L9" s="35">
        <f>+患者数!L9</f>
        <v>94653</v>
      </c>
      <c r="M9" s="56">
        <f>IF((患者数!$L9+患者数!$R9)=0,"…",患者数!M9/(患者数!$L9+患者数!$R9)*100)</f>
        <v>66.013632972580766</v>
      </c>
      <c r="N9" s="56">
        <f>IF((患者数!$L9+患者数!$R9)=0,"…",患者数!N9/(患者数!$L9+患者数!$R9)*100)</f>
        <v>15.100509959019327</v>
      </c>
      <c r="O9" s="56">
        <f>IF((患者数!$L9+患者数!$R9)=0,"…",患者数!O9/(患者数!$L9+患者数!$R9)*100)</f>
        <v>11.146539125813737</v>
      </c>
      <c r="P9" s="56">
        <f>IF((患者数!$L9+患者数!$R9)=0,"…",患者数!P9/(患者数!$L9+患者数!$R9)*100)</f>
        <v>4.4710835862689189</v>
      </c>
      <c r="Q9" s="56">
        <f>IF((患者数!$L9+患者数!$R9)=0,"…",患者数!Q9/(患者数!$L9+患者数!$R9)*100)</f>
        <v>2.5610366782148368</v>
      </c>
      <c r="R9" s="56">
        <f>IF((患者数!$L9+患者数!$R9)=0,"…",患者数!R9/(患者数!$L9+患者数!$R9)*100)</f>
        <v>3.268234356317258</v>
      </c>
      <c r="S9" s="35">
        <f>+患者数!S9</f>
        <v>97186</v>
      </c>
      <c r="T9" s="56">
        <f>IF(患者数!$S9=0,"…",患者数!T9/患者数!$S9*100)</f>
        <v>9.4488918156936172</v>
      </c>
      <c r="U9" s="56">
        <f>IF(患者数!$S9=0,"…",患者数!U9/患者数!$S9*100)</f>
        <v>9.8779659621756222E-2</v>
      </c>
      <c r="V9" s="56">
        <f>IF(患者数!$S9=0,"…",患者数!V9/患者数!$S9*100)</f>
        <v>7.0195295618710514</v>
      </c>
      <c r="W9" s="56">
        <f>IF(患者数!$S9=0,"…",患者数!W9/患者数!$S9*100)</f>
        <v>2.5837054719815611</v>
      </c>
      <c r="X9" s="35">
        <f>+患者数!X9</f>
        <v>97802</v>
      </c>
      <c r="Y9" s="56">
        <f>IF(患者数!$X9=0,"…",患者数!Y9/患者数!$X9*100)</f>
        <v>0.78117011922046586</v>
      </c>
      <c r="Z9" s="35">
        <f>+患者数!Z9</f>
        <v>97312</v>
      </c>
      <c r="AA9" s="56">
        <f>IF(患者数!$Z9=0,"…",患者数!AA9/患者数!$Z9*100)</f>
        <v>10.161131206839856</v>
      </c>
      <c r="AB9" s="56">
        <f>IF(患者数!$Z9=0,"…",患者数!AB9/患者数!$Z9*100)</f>
        <v>20.291433738901677</v>
      </c>
      <c r="AC9" s="56">
        <f>IF(患者数!$Z9=0,"…",患者数!AC9/患者数!$Z9*100)</f>
        <v>15.392757316672148</v>
      </c>
      <c r="AD9" s="56">
        <f>IF(患者数!$Z9=0,"…",患者数!AD9/患者数!$Z9*100)</f>
        <v>5.4556478132193362</v>
      </c>
      <c r="AE9" s="56">
        <f>IF(患者数!$Z9=0,"…",患者数!AE9/患者数!$Z9*100)</f>
        <v>0.43365669187767181</v>
      </c>
      <c r="AF9" s="56">
        <f>IF($E9=0,"…",患者数!AF9/患者数!$E9*100)</f>
        <v>9.6331215412994456E-2</v>
      </c>
      <c r="AG9" s="56">
        <f>IF($E9=0,"…",患者数!AG9/患者数!$E9*100)</f>
        <v>4.3041606886657107</v>
      </c>
      <c r="AH9" s="56">
        <f>IF($E9=0,"…",患者数!AH9/患者数!$E9*100)</f>
        <v>0.72863291658126672</v>
      </c>
      <c r="AI9" s="56">
        <f>IF($E9=0,"…",患者数!AI9/患者数!$E9*100)</f>
        <v>0.62922730067636812</v>
      </c>
      <c r="AJ9" s="35">
        <f>+患者数!AJ9</f>
        <v>97912</v>
      </c>
      <c r="AK9" s="56">
        <f>IF(患者数!E9=0,"…",患者数!AK9/患者数!$E9*100)</f>
        <v>0</v>
      </c>
      <c r="AL9" s="56">
        <f>IF(患者数!AJ9=0,"…",患者数!AL9/患者数!$AJ9*100)</f>
        <v>0.22367023449628237</v>
      </c>
      <c r="AM9" s="35" t="s">
        <v>77</v>
      </c>
      <c r="AN9" s="56">
        <f>IF(患者数!$E9=0,"…",患者数!AN9/患者数!$E9*100)</f>
        <v>0.73170731707317083</v>
      </c>
      <c r="AO9" s="56" t="s">
        <v>77</v>
      </c>
      <c r="AP9" s="35">
        <f>+患者数!AP9</f>
        <v>98146</v>
      </c>
      <c r="AQ9" s="56">
        <f>IF(患者数!$AP9=0,"…",患者数!AQ9/患者数!$AP9*100)</f>
        <v>0.37597049293909074</v>
      </c>
      <c r="AR9" s="56">
        <f>IF(患者数!$AP9=0,"…",患者数!AR9/患者数!$AP9*100)</f>
        <v>6.3171193935565376E-2</v>
      </c>
      <c r="AS9" s="56">
        <f>IF($E9=0,"…",患者数!AS9/患者数!$E9*100)</f>
        <v>3.4617749538839928</v>
      </c>
      <c r="AT9" s="56">
        <f>IF($E9=0,"…",患者数!AT9/患者数!$E9*100)</f>
        <v>0.17626562820250052</v>
      </c>
      <c r="AU9" s="56">
        <f>IF($E9=0,"…",患者数!AU9/患者数!$E9*100)</f>
        <v>0.29514244722279154</v>
      </c>
      <c r="AV9" s="56">
        <f>IF($E9=0,"…",患者数!AV9/患者数!$E9*100)</f>
        <v>1.4644394343103095</v>
      </c>
      <c r="AW9" s="35">
        <f>+患者数!AW9</f>
        <v>97121</v>
      </c>
      <c r="AX9" s="56">
        <f>IF($AW9=0,"…",患者数!AX9/$AW9*100)</f>
        <v>13.545989024000987</v>
      </c>
      <c r="AY9" s="56">
        <f>IF($AW9=0,"…",患者数!AY9/$AW9*100)</f>
        <v>12.245549366254465</v>
      </c>
      <c r="AZ9" s="56">
        <f>IF($AW9=0,"…",患者数!AZ9/$AW9*100)</f>
        <v>5.8092482573284876</v>
      </c>
      <c r="BA9" s="56">
        <f>IF($AW9=0,"…",患者数!BA9/$AW9*100)</f>
        <v>0.79797366172094597</v>
      </c>
      <c r="BB9" s="56">
        <f>IF($AW9=0,"…",患者数!BB9/$AW9*100)</f>
        <v>4.3255320682447671</v>
      </c>
      <c r="BC9" s="56">
        <f>IF($AW9=0,"…",患者数!BC9/$AW9*100)</f>
        <v>3.6387598974475139</v>
      </c>
      <c r="BD9" s="56">
        <f>IF($AW9=0,"…",患者数!BD9/$AW9*100)</f>
        <v>3.6037520206752403E-2</v>
      </c>
      <c r="BE9" s="56">
        <f>IF($AW9=0,"…",患者数!BE9/$AW9*100)</f>
        <v>2.6636875649962417</v>
      </c>
      <c r="BF9" s="56">
        <f>IF($AW9=0,"…",患者数!BF9/$AW9*100)</f>
        <v>2.6605986346928057</v>
      </c>
      <c r="BG9" s="56">
        <f>IF($AW9=0,"…",患者数!BG9/$AW9*100)</f>
        <v>3.6747974176542666</v>
      </c>
      <c r="BH9" s="56" t="s">
        <v>77</v>
      </c>
      <c r="BI9" s="56" t="s">
        <v>77</v>
      </c>
      <c r="BJ9" s="56" t="s">
        <v>77</v>
      </c>
      <c r="BK9" s="31"/>
      <c r="BL9" s="32"/>
    </row>
    <row r="10" spans="1:76" s="19" customFormat="1" ht="16.95" customHeight="1" x14ac:dyDescent="0.15">
      <c r="A10" s="97"/>
      <c r="B10" s="100"/>
      <c r="C10" s="34" t="s">
        <v>79</v>
      </c>
      <c r="D10" s="35">
        <f>+患者数!D10</f>
        <v>101496</v>
      </c>
      <c r="E10" s="35">
        <f>+患者数!E10</f>
        <v>100031</v>
      </c>
      <c r="F10" s="56">
        <f>IF($E10=0,"…",患者数!F10/患者数!$E10*100)</f>
        <v>7.3977067109196146E-2</v>
      </c>
      <c r="G10" s="56">
        <f>IF($E10=0,"…",患者数!G10/患者数!$E10*100)</f>
        <v>1.2496126200877726</v>
      </c>
      <c r="H10" s="56">
        <f>IF($E10=0,"…",患者数!H10/患者数!$E10*100)</f>
        <v>0.80475052733652574</v>
      </c>
      <c r="I10" s="56">
        <f>IF($E10=0,"…",患者数!I10/患者数!$E10*100)</f>
        <v>0.61680878927532468</v>
      </c>
      <c r="J10" s="56">
        <f>IF($E10=0,"…",患者数!J10/患者数!$E10*100)</f>
        <v>6.8978616628845066E-2</v>
      </c>
      <c r="K10" s="56">
        <f>IF($E10=0,"…",患者数!K10/患者数!$E10*100)</f>
        <v>0.13795723325769013</v>
      </c>
      <c r="L10" s="35">
        <f>+患者数!L10</f>
        <v>94434</v>
      </c>
      <c r="M10" s="56">
        <f>IF((患者数!$L10+患者数!$R10)=0,"…",患者数!M10/(患者数!$L10+患者数!$R10)*100)</f>
        <v>59.263764532275111</v>
      </c>
      <c r="N10" s="56">
        <f>IF((患者数!$L10+患者数!$R10)=0,"…",患者数!N10/(患者数!$L10+患者数!$R10)*100)</f>
        <v>13.568109757313499</v>
      </c>
      <c r="O10" s="56">
        <f>IF((患者数!$L10+患者数!$R10)=0,"…",患者数!O10/(患者数!$L10+患者数!$R10)*100)</f>
        <v>13.52124753225517</v>
      </c>
      <c r="P10" s="56">
        <f>IF((患者数!$L10+患者数!$R10)=0,"…",患者数!P10/(患者数!$L10+患者数!$R10)*100)</f>
        <v>7.8040560751390915</v>
      </c>
      <c r="Q10" s="56">
        <f>IF((患者数!$L10+患者数!$R10)=0,"…",患者数!Q10/(患者数!$L10+患者数!$R10)*100)</f>
        <v>4.4519113805412092</v>
      </c>
      <c r="R10" s="56">
        <f>IF((患者数!$L10+患者数!$R10)=0,"…",患者数!R10/(患者数!$L10+患者数!$R10)*100)</f>
        <v>5.8428221030171299</v>
      </c>
      <c r="S10" s="35">
        <f>+患者数!S10</f>
        <v>99685</v>
      </c>
      <c r="T10" s="56">
        <f>IF(患者数!$S10=0,"…",患者数!T10/患者数!$S10*100)</f>
        <v>9.9764257410844159</v>
      </c>
      <c r="U10" s="56">
        <f>IF(患者数!$S10=0,"…",患者数!U10/患者数!$S10*100)</f>
        <v>0.10131915533931886</v>
      </c>
      <c r="V10" s="56">
        <f>IF(患者数!$S10=0,"…",患者数!V10/患者数!$S10*100)</f>
        <v>7.5317249335406524</v>
      </c>
      <c r="W10" s="56">
        <f>IF(患者数!$S10=0,"…",患者数!W10/患者数!$S10*100)</f>
        <v>2.6142348397451975</v>
      </c>
      <c r="X10" s="35">
        <f>+患者数!X10</f>
        <v>100331</v>
      </c>
      <c r="Y10" s="56">
        <f>IF(患者数!$X10=0,"…",患者数!Y10/患者数!$X10*100)</f>
        <v>0.63589518693125757</v>
      </c>
      <c r="Z10" s="35">
        <f>+患者数!Z10</f>
        <v>99664</v>
      </c>
      <c r="AA10" s="56">
        <f>IF(患者数!$Z10=0,"…",患者数!AA10/患者数!$Z10*100)</f>
        <v>8.5818349654840276</v>
      </c>
      <c r="AB10" s="56">
        <f>IF(患者数!$Z10=0,"…",患者数!AB10/患者数!$Z10*100)</f>
        <v>20.57513244501525</v>
      </c>
      <c r="AC10" s="56">
        <f>IF(患者数!$Z10=0,"…",患者数!AC10/患者数!$Z10*100)</f>
        <v>16.310804302456251</v>
      </c>
      <c r="AD10" s="56">
        <f>IF(患者数!$Z10=0,"…",患者数!AD10/患者数!$Z10*100)</f>
        <v>4.7921014609086532</v>
      </c>
      <c r="AE10" s="56">
        <f>IF(患者数!$Z10=0,"…",患者数!AE10/患者数!$Z10*100)</f>
        <v>0.41238561566864662</v>
      </c>
      <c r="AF10" s="56">
        <f>IF($E10=0,"…",患者数!AF10/患者数!$E10*100)</f>
        <v>8.9972108646319646E-2</v>
      </c>
      <c r="AG10" s="56">
        <f>IF($E10=0,"…",患者数!AG10/患者数!$E10*100)</f>
        <v>4.2906698923333764</v>
      </c>
      <c r="AH10" s="56">
        <f>IF($E10=0,"…",患者数!AH10/患者数!$E10*100)</f>
        <v>0.74476912157231268</v>
      </c>
      <c r="AI10" s="56">
        <f>IF($E10=0,"…",患者数!AI10/患者数!$E10*100)</f>
        <v>0.54583079245433919</v>
      </c>
      <c r="AJ10" s="35">
        <f>+患者数!AJ10</f>
        <v>100432</v>
      </c>
      <c r="AK10" s="56">
        <f>IF(患者数!E10=0,"…",患者数!AK10/患者数!$E10*100)</f>
        <v>0</v>
      </c>
      <c r="AL10" s="56">
        <f>IF(患者数!AJ10=0,"…",患者数!AL10/患者数!$AJ10*100)</f>
        <v>0.18719133343954117</v>
      </c>
      <c r="AM10" s="35" t="s">
        <v>77</v>
      </c>
      <c r="AN10" s="56">
        <f>IF(患者数!$E10=0,"…",患者数!AN10/患者数!$E10*100)</f>
        <v>0.60981095860283308</v>
      </c>
      <c r="AO10" s="56" t="s">
        <v>77</v>
      </c>
      <c r="AP10" s="35">
        <f>+患者数!AP10</f>
        <v>100599</v>
      </c>
      <c r="AQ10" s="56">
        <f>IF(患者数!$AP10=0,"…",患者数!AQ10/患者数!$AP10*100)</f>
        <v>0.4135229972464935</v>
      </c>
      <c r="AR10" s="56">
        <f>IF(患者数!$AP10=0,"…",患者数!AR10/患者数!$AP10*100)</f>
        <v>5.0696328989353771E-2</v>
      </c>
      <c r="AS10" s="56">
        <f>IF($E10=0,"…",患者数!AS10/患者数!$E10*100)</f>
        <v>3.0510541732063063</v>
      </c>
      <c r="AT10" s="56">
        <f>IF($E10=0,"…",患者数!AT10/患者数!$E10*100)</f>
        <v>0.19593925882976276</v>
      </c>
      <c r="AU10" s="56">
        <f>IF($E10=0,"…",患者数!AU10/患者数!$E10*100)</f>
        <v>0.24392438344113324</v>
      </c>
      <c r="AV10" s="56">
        <f>IF($E10=0,"…",患者数!AV10/患者数!$E10*100)</f>
        <v>1.42055962651578</v>
      </c>
      <c r="AW10" s="35">
        <f>+患者数!AW10</f>
        <v>99506</v>
      </c>
      <c r="AX10" s="56">
        <f>IF($AW10=0,"…",患者数!AX10/$AW10*100)</f>
        <v>16.847225292947162</v>
      </c>
      <c r="AY10" s="56">
        <f>IF($AW10=0,"…",患者数!AY10/$AW10*100)</f>
        <v>13.239402649086488</v>
      </c>
      <c r="AZ10" s="56">
        <f>IF($AW10=0,"…",患者数!AZ10/$AW10*100)</f>
        <v>6.5091552268204929</v>
      </c>
      <c r="BA10" s="56">
        <f>IF($AW10=0,"…",患者数!BA10/$AW10*100)</f>
        <v>1.0662673607621651</v>
      </c>
      <c r="BB10" s="56">
        <f>IF($AW10=0,"…",患者数!BB10/$AW10*100)</f>
        <v>5.8941169376721003</v>
      </c>
      <c r="BC10" s="56">
        <f>IF($AW10=0,"…",患者数!BC10/$AW10*100)</f>
        <v>4.3766205052961631</v>
      </c>
      <c r="BD10" s="56">
        <f>IF($AW10=0,"…",患者数!BD10/$AW10*100)</f>
        <v>6.5322694108897961E-2</v>
      </c>
      <c r="BE10" s="56">
        <f>IF($AW10=0,"…",患者数!BE10/$AW10*100)</f>
        <v>3.3143730026330074</v>
      </c>
      <c r="BF10" s="56">
        <f>IF($AW10=0,"…",患者数!BF10/$AW10*100)</f>
        <v>2.4490985468212974</v>
      </c>
      <c r="BG10" s="56">
        <f>IF($AW10=0,"…",患者数!BG10/$AW10*100)</f>
        <v>5.334351697385082</v>
      </c>
      <c r="BH10" s="56" t="s">
        <v>77</v>
      </c>
      <c r="BI10" s="56" t="s">
        <v>77</v>
      </c>
      <c r="BJ10" s="56" t="s">
        <v>77</v>
      </c>
      <c r="BK10" s="31"/>
      <c r="BL10" s="32"/>
    </row>
    <row r="11" spans="1:76" s="19" customFormat="1" ht="16.95" customHeight="1" x14ac:dyDescent="0.15">
      <c r="A11" s="97"/>
      <c r="B11" s="100"/>
      <c r="C11" s="34" t="s">
        <v>80</v>
      </c>
      <c r="D11" s="35">
        <f>+患者数!D11</f>
        <v>101941</v>
      </c>
      <c r="E11" s="35">
        <f>+患者数!E11</f>
        <v>100331</v>
      </c>
      <c r="F11" s="56">
        <f>IF($E11=0,"…",患者数!F11/患者数!$E11*100)</f>
        <v>0.1156173067147741</v>
      </c>
      <c r="G11" s="56">
        <f>IF($E11=0,"…",患者数!G11/患者数!$E11*100)</f>
        <v>1.5289392112108919</v>
      </c>
      <c r="H11" s="56">
        <f>IF($E11=0,"…",患者数!H11/患者数!$E11*100)</f>
        <v>0.84918918380161668</v>
      </c>
      <c r="I11" s="56">
        <f>IF($E11=0,"…",患者数!I11/患者数!$E11*100)</f>
        <v>0.62293807497184317</v>
      </c>
      <c r="J11" s="56">
        <f>IF($E11=0,"…",患者数!J11/患者数!$E11*100)</f>
        <v>7.2759167156711282E-2</v>
      </c>
      <c r="K11" s="56">
        <f>IF($E11=0,"…",患者数!K11/患者数!$E11*100)</f>
        <v>0.17541936191207105</v>
      </c>
      <c r="L11" s="35">
        <f>+患者数!L11</f>
        <v>91326</v>
      </c>
      <c r="M11" s="56">
        <f>IF((患者数!$L11+患者数!$R11)=0,"…",患者数!M11/(患者数!$L11+患者数!$R11)*100)</f>
        <v>53.767674959727941</v>
      </c>
      <c r="N11" s="56">
        <f>IF((患者数!$L11+患者数!$R11)=0,"…",患者数!N11/(患者数!$L11+患者数!$R11)*100)</f>
        <v>12.178072111846946</v>
      </c>
      <c r="O11" s="56">
        <f>IF((患者数!$L11+患者数!$R11)=0,"…",患者数!O11/(患者数!$L11+患者数!$R11)*100)</f>
        <v>14.4293299922439</v>
      </c>
      <c r="P11" s="56">
        <f>IF((患者数!$L11+患者数!$R11)=0,"…",患者数!P11/(患者数!$L11+患者数!$R11)*100)</f>
        <v>10.436926993218384</v>
      </c>
      <c r="Q11" s="56">
        <f>IF((患者数!$L11+患者数!$R11)=0,"…",患者数!Q11/(患者数!$L11+患者数!$R11)*100)</f>
        <v>6.8442614800230697</v>
      </c>
      <c r="R11" s="56">
        <f>IF((患者数!$L11+患者数!$R11)=0,"…",患者数!R11/(患者数!$L11+患者数!$R11)*100)</f>
        <v>9.1879959429628304</v>
      </c>
      <c r="S11" s="35">
        <f>+患者数!S11</f>
        <v>99751</v>
      </c>
      <c r="T11" s="56">
        <f>IF(患者数!$S11=0,"…",患者数!T11/患者数!$S11*100)</f>
        <v>10.221451414020912</v>
      </c>
      <c r="U11" s="56">
        <f>IF(患者数!$S11=0,"…",患者数!U11/患者数!$S11*100)</f>
        <v>0.11227957614460005</v>
      </c>
      <c r="V11" s="56">
        <f>IF(患者数!$S11=0,"…",患者数!V11/患者数!$S11*100)</f>
        <v>7.7914005874627819</v>
      </c>
      <c r="W11" s="56">
        <f>IF(患者数!$S11=0,"…",患者数!W11/患者数!$S11*100)</f>
        <v>2.5744102816011871</v>
      </c>
      <c r="X11" s="35" t="str">
        <f>+患者数!X11</f>
        <v>…</v>
      </c>
      <c r="Y11" s="56" t="s">
        <v>77</v>
      </c>
      <c r="Z11" s="35">
        <f>+患者数!Z11</f>
        <v>99922</v>
      </c>
      <c r="AA11" s="56">
        <f>IF(患者数!$Z11=0,"…",患者数!AA11/患者数!$Z11*100)</f>
        <v>7.8701387081923899</v>
      </c>
      <c r="AB11" s="56">
        <f>IF(患者数!$Z11=0,"…",患者数!AB11/患者数!$Z11*100)</f>
        <v>21.053421668901741</v>
      </c>
      <c r="AC11" s="56">
        <f>IF(患者数!$Z11=0,"…",患者数!AC11/患者数!$Z11*100)</f>
        <v>17.307499849882909</v>
      </c>
      <c r="AD11" s="56">
        <f>IF(患者数!$Z11=0,"…",患者数!AD11/患者数!$Z11*100)</f>
        <v>4.2683292968515438</v>
      </c>
      <c r="AE11" s="56">
        <f>IF(患者数!$Z11=0,"…",患者数!AE11/患者数!$Z11*100)</f>
        <v>0.28722403474710273</v>
      </c>
      <c r="AF11" s="56">
        <f>IF($E11=0,"…",患者数!AF11/患者数!$E11*100)</f>
        <v>6.3788858877116744E-2</v>
      </c>
      <c r="AG11" s="56">
        <f>IF($E11=0,"…",患者数!AG11/患者数!$E11*100)</f>
        <v>4.3884741505616409</v>
      </c>
      <c r="AH11" s="56">
        <f>IF($E11=0,"…",患者数!AH11/患者数!$E11*100)</f>
        <v>0.72958507340702283</v>
      </c>
      <c r="AI11" s="56">
        <f>IF($E11=0,"…",患者数!AI11/患者数!$E11*100)</f>
        <v>0.50233726365729436</v>
      </c>
      <c r="AJ11" s="35">
        <f>+患者数!AJ11</f>
        <v>100543</v>
      </c>
      <c r="AK11" s="56">
        <f>IF(患者数!E11=0,"…",患者数!AK11/患者数!$E11*100)</f>
        <v>0</v>
      </c>
      <c r="AL11" s="56">
        <f>IF(患者数!AJ11=0,"…",患者数!AL11/患者数!$AJ11*100)</f>
        <v>0.23373084153048945</v>
      </c>
      <c r="AM11" s="35" t="s">
        <v>77</v>
      </c>
      <c r="AN11" s="56">
        <f>IF(患者数!$E11=0,"…",患者数!AN11/患者数!$E11*100)</f>
        <v>0.66180941085008627</v>
      </c>
      <c r="AO11" s="56" t="s">
        <v>77</v>
      </c>
      <c r="AP11" s="35">
        <f>+患者数!AP11</f>
        <v>101017</v>
      </c>
      <c r="AQ11" s="56">
        <f>IF(患者数!$AP11=0,"…",患者数!AQ11/患者数!$AP11*100)</f>
        <v>0.50090578813467035</v>
      </c>
      <c r="AR11" s="56">
        <f>IF(患者数!$AP11=0,"…",患者数!AR11/患者数!$AP11*100)</f>
        <v>5.7416078481839689E-2</v>
      </c>
      <c r="AS11" s="56">
        <f>IF($E11=0,"…",患者数!AS11/患者数!$E11*100)</f>
        <v>2.8764788549899829</v>
      </c>
      <c r="AT11" s="56">
        <f>IF($E11=0,"…",患者数!AT11/患者数!$E11*100)</f>
        <v>0.18837647387148537</v>
      </c>
      <c r="AU11" s="56">
        <f>IF($E11=0,"…",患者数!AU11/患者数!$E11*100)</f>
        <v>0.20033688491094478</v>
      </c>
      <c r="AV11" s="56">
        <f>IF($E11=0,"…",患者数!AV11/患者数!$E11*100)</f>
        <v>1.5937247710079636</v>
      </c>
      <c r="AW11" s="35">
        <f>+患者数!AW11</f>
        <v>99674</v>
      </c>
      <c r="AX11" s="56">
        <f>IF($AW11=0,"…",患者数!AX11/$AW11*100)</f>
        <v>18.670867026506411</v>
      </c>
      <c r="AY11" s="56">
        <f>IF($AW11=0,"…",患者数!AY11/$AW11*100)</f>
        <v>13.802997772739129</v>
      </c>
      <c r="AZ11" s="56">
        <f>IF($AW11=0,"…",患者数!AZ11/$AW11*100)</f>
        <v>7.3258823765475451</v>
      </c>
      <c r="BA11" s="56">
        <f>IF($AW11=0,"…",患者数!BA11/$AW11*100)</f>
        <v>1.2109476894676647</v>
      </c>
      <c r="BB11" s="56">
        <f>IF($AW11=0,"…",患者数!BB11/$AW11*100)</f>
        <v>6.8714007664987866</v>
      </c>
      <c r="BC11" s="56">
        <f>IF($AW11=0,"…",患者数!BC11/$AW11*100)</f>
        <v>4.0913377611011903</v>
      </c>
      <c r="BD11" s="56">
        <f>IF($AW11=0,"…",患者数!BD11/$AW11*100)</f>
        <v>6.7219134378072518E-2</v>
      </c>
      <c r="BE11" s="56">
        <f>IF($AW11=0,"…",患者数!BE11/$AW11*100)</f>
        <v>3.4301823946064167</v>
      </c>
      <c r="BF11" s="56">
        <f>IF($AW11=0,"…",患者数!BF11/$AW11*100)</f>
        <v>2.4279150029094851</v>
      </c>
      <c r="BG11" s="56">
        <f>IF($AW11=0,"…",患者数!BG11/$AW11*100)</f>
        <v>6.0637678832995565</v>
      </c>
      <c r="BH11" s="56" t="s">
        <v>77</v>
      </c>
      <c r="BI11" s="56" t="s">
        <v>77</v>
      </c>
      <c r="BJ11" s="56" t="s">
        <v>77</v>
      </c>
      <c r="BK11" s="31"/>
      <c r="BL11" s="37"/>
    </row>
    <row r="12" spans="1:76" s="19" customFormat="1" ht="16.95" customHeight="1" x14ac:dyDescent="0.15">
      <c r="A12" s="97"/>
      <c r="B12" s="100"/>
      <c r="C12" s="34" t="s">
        <v>82</v>
      </c>
      <c r="D12" s="35">
        <f>+患者数!D12</f>
        <v>100144</v>
      </c>
      <c r="E12" s="35">
        <f>+患者数!E12</f>
        <v>98219</v>
      </c>
      <c r="F12" s="56">
        <f>IF($E12=0,"…",患者数!F12/患者数!$E12*100)</f>
        <v>0.11810342194483756</v>
      </c>
      <c r="G12" s="56">
        <f>IF($E12=0,"…",患者数!G12/患者数!$E12*100)</f>
        <v>1.886600352274</v>
      </c>
      <c r="H12" s="56">
        <f>IF($E12=0,"…",患者数!H12/患者数!$E12*100)</f>
        <v>1.1352182367973611</v>
      </c>
      <c r="I12" s="56">
        <f>IF($E12=0,"…",患者数!I12/患者数!$E12*100)</f>
        <v>0.858286074995673</v>
      </c>
      <c r="J12" s="56">
        <f>IF($E12=0,"…",患者数!J12/患者数!$E12*100)</f>
        <v>8.6541300563027515E-2</v>
      </c>
      <c r="K12" s="56">
        <f>IF($E12=0,"…",患者数!K12/患者数!$E12*100)</f>
        <v>0.20769912135126606</v>
      </c>
      <c r="L12" s="35">
        <f>+患者数!L12</f>
        <v>86174</v>
      </c>
      <c r="M12" s="56">
        <f>IF((患者数!$L12+患者数!$R12)=0,"…",患者数!M12/(患者数!$L12+患者数!$R12)*100)</f>
        <v>48.426550377769892</v>
      </c>
      <c r="N12" s="56">
        <f>IF((患者数!$L12+患者数!$R12)=0,"…",患者数!N12/(患者数!$L12+患者数!$R12)*100)</f>
        <v>10.990314892753918</v>
      </c>
      <c r="O12" s="56">
        <f>IF((患者数!$L12+患者数!$R12)=0,"…",患者数!O12/(患者数!$L12+患者数!$R12)*100)</f>
        <v>15.304497743522132</v>
      </c>
      <c r="P12" s="56">
        <f>IF((患者数!$L12+患者数!$R12)=0,"…",患者数!P12/(患者数!$L12+患者数!$R12)*100)</f>
        <v>12.671771208356574</v>
      </c>
      <c r="Q12" s="56">
        <f>IF((患者数!$L12+患者数!$R12)=0,"…",患者数!Q12/(患者数!$L12+患者数!$R12)*100)</f>
        <v>9.5461690583641801</v>
      </c>
      <c r="R12" s="56">
        <f>IF((患者数!$L12+患者数!$R12)=0,"…",患者数!R12/(患者数!$L12+患者数!$R12)*100)</f>
        <v>12.606865777597484</v>
      </c>
      <c r="S12" s="35">
        <f>+患者数!S12</f>
        <v>97743</v>
      </c>
      <c r="T12" s="56">
        <f>IF(患者数!$S12=0,"…",患者数!T12/患者数!$S12*100)</f>
        <v>10.513284838811987</v>
      </c>
      <c r="U12" s="56">
        <f>IF(患者数!$S12=0,"…",患者数!U12/患者数!$S12*100)</f>
        <v>0.1340249429626674</v>
      </c>
      <c r="V12" s="56">
        <f>IF(患者数!$S12=0,"…",患者数!V12/患者数!$S12*100)</f>
        <v>8.0241040279099263</v>
      </c>
      <c r="W12" s="56">
        <f>IF(患者数!$S12=0,"…",患者数!W12/患者数!$S12*100)</f>
        <v>2.6651524917385387</v>
      </c>
      <c r="X12" s="35">
        <f>+患者数!X12</f>
        <v>98732</v>
      </c>
      <c r="Y12" s="56">
        <f>IF(患者数!$X12=0,"…",患者数!Y12/患者数!$X12*100)</f>
        <v>0.47603613823279178</v>
      </c>
      <c r="Z12" s="35">
        <f>+患者数!Z12</f>
        <v>97753</v>
      </c>
      <c r="AA12" s="56">
        <f>IF(患者数!$Z12=0,"…",患者数!AA12/患者数!$Z12*100)</f>
        <v>7.5158818655181943</v>
      </c>
      <c r="AB12" s="56">
        <f>IF(患者数!$Z12=0,"…",患者数!AB12/患者数!$Z12*100)</f>
        <v>21.060223215655785</v>
      </c>
      <c r="AC12" s="56">
        <f>IF(患者数!$Z12=0,"…",患者数!AC12/患者数!$Z12*100)</f>
        <v>17.723241230448171</v>
      </c>
      <c r="AD12" s="56">
        <f>IF(患者数!$Z12=0,"…",患者数!AD12/患者数!$Z12*100)</f>
        <v>3.8372223870367153</v>
      </c>
      <c r="AE12" s="56">
        <f>IF(患者数!$Z12=0,"…",患者数!AE12/患者数!$Z12*100)</f>
        <v>0.27825232985176929</v>
      </c>
      <c r="AF12" s="56">
        <f>IF($E12=0,"…",患者数!AF12/患者数!$E12*100)</f>
        <v>7.7378104032824607E-2</v>
      </c>
      <c r="AG12" s="56">
        <f>IF($E12=0,"…",患者数!AG12/患者数!$E12*100)</f>
        <v>4.677302762194687</v>
      </c>
      <c r="AH12" s="56">
        <f>IF($E12=0,"…",患者数!AH12/患者数!$E12*100)</f>
        <v>0.72796505767723152</v>
      </c>
      <c r="AI12" s="56">
        <f>IF($E12=0,"…",患者数!AI12/患者数!$E12*100)</f>
        <v>0.47954061841395251</v>
      </c>
      <c r="AJ12" s="35">
        <f>+患者数!AJ12</f>
        <v>98992</v>
      </c>
      <c r="AK12" s="56">
        <f>IF(患者数!E12=0,"…",患者数!AK12/患者数!$E12*100)</f>
        <v>0</v>
      </c>
      <c r="AL12" s="56">
        <f>IF(患者数!AJ12=0,"…",患者数!AL12/患者数!$AJ12*100)</f>
        <v>0.20708744140940682</v>
      </c>
      <c r="AM12" s="35" t="s">
        <v>77</v>
      </c>
      <c r="AN12" s="56">
        <f>IF(患者数!$E12=0,"…",患者数!AN12/患者数!$E12*100)</f>
        <v>0.6017165721499913</v>
      </c>
      <c r="AO12" s="56" t="s">
        <v>77</v>
      </c>
      <c r="AP12" s="35">
        <f>+患者数!AP12</f>
        <v>99137</v>
      </c>
      <c r="AQ12" s="56">
        <f>IF(患者数!$AP12=0,"…",患者数!AQ12/患者数!$AP12*100)</f>
        <v>0.71012840816244183</v>
      </c>
      <c r="AR12" s="56">
        <f>IF(患者数!$AP12=0,"…",患者数!AR12/患者数!$AP12*100)</f>
        <v>9.2800871521228206E-2</v>
      </c>
      <c r="AS12" s="56">
        <f>IF($E12=0,"…",患者数!AS12/患者数!$E12*100)</f>
        <v>2.6909253810362554</v>
      </c>
      <c r="AT12" s="56">
        <f>IF($E12=0,"…",患者数!AT12/患者数!$E12*100)</f>
        <v>0.2606420346368829</v>
      </c>
      <c r="AU12" s="56">
        <f>IF($E12=0,"…",患者数!AU12/患者数!$E12*100)</f>
        <v>0.11810342194483756</v>
      </c>
      <c r="AV12" s="56">
        <f>IF($E12=0,"…",患者数!AV12/患者数!$E12*100)</f>
        <v>1.5333082193872876</v>
      </c>
      <c r="AW12" s="35">
        <f>+患者数!AW12</f>
        <v>97716</v>
      </c>
      <c r="AX12" s="56">
        <f>IF($AW12=0,"…",患者数!AX12/$AW12*100)</f>
        <v>16.468132138032665</v>
      </c>
      <c r="AY12" s="56">
        <f>IF($AW12=0,"…",患者数!AY12/$AW12*100)</f>
        <v>11.93663269065455</v>
      </c>
      <c r="AZ12" s="56">
        <f>IF($AW12=0,"…",患者数!AZ12/$AW12*100)</f>
        <v>7.6108313889230024</v>
      </c>
      <c r="BA12" s="56">
        <f>IF($AW12=0,"…",患者数!BA12/$AW12*100)</f>
        <v>1.6251176879937779</v>
      </c>
      <c r="BB12" s="56">
        <f>IF($AW12=0,"…",患者数!BB12/$AW12*100)</f>
        <v>7.8318801424536417</v>
      </c>
      <c r="BC12" s="56">
        <f>IF($AW12=0,"…",患者数!BC12/$AW12*100)</f>
        <v>4.335011666461992</v>
      </c>
      <c r="BD12" s="56">
        <f>IF($AW12=0,"…",患者数!BD12/$AW12*100)</f>
        <v>7.1636170125670307E-2</v>
      </c>
      <c r="BE12" s="56">
        <f>IF($AW12=0,"…",患者数!BE12/$AW12*100)</f>
        <v>4.0679110892791348</v>
      </c>
      <c r="BF12" s="56">
        <f>IF($AW12=0,"…",患者数!BF12/$AW12*100)</f>
        <v>2.4335830365549143</v>
      </c>
      <c r="BG12" s="56">
        <f>IF($AW12=0,"…",患者数!BG12/$AW12*100)</f>
        <v>7.3150763436898778</v>
      </c>
      <c r="BH12" s="56" t="s">
        <v>77</v>
      </c>
      <c r="BI12" s="56" t="s">
        <v>77</v>
      </c>
      <c r="BJ12" s="56" t="s">
        <v>77</v>
      </c>
      <c r="BK12" s="31"/>
      <c r="BL12" s="38"/>
    </row>
    <row r="13" spans="1:76" s="19" customFormat="1" ht="16.95" customHeight="1" x14ac:dyDescent="0.15">
      <c r="A13" s="97"/>
      <c r="B13" s="100"/>
      <c r="C13" s="34" t="s">
        <v>83</v>
      </c>
      <c r="D13" s="35">
        <f>+患者数!D13</f>
        <v>99151</v>
      </c>
      <c r="E13" s="35">
        <f>+患者数!E13</f>
        <v>96917</v>
      </c>
      <c r="F13" s="56">
        <f>IF($E13=0,"…",患者数!F13/患者数!$E13*100)</f>
        <v>0.16818514811642954</v>
      </c>
      <c r="G13" s="56">
        <f>IF($E13=0,"…",患者数!G13/患者数!$E13*100)</f>
        <v>1.977981159136168</v>
      </c>
      <c r="H13" s="56">
        <f>IF($E13=0,"…",患者数!H13/患者数!$E13*100)</f>
        <v>1.4187397463809239</v>
      </c>
      <c r="I13" s="56">
        <f>IF($E13=0,"…",患者数!I13/患者数!$E13*100)</f>
        <v>1.0844330715973463</v>
      </c>
      <c r="J13" s="56">
        <f>IF($E13=0,"…",患者数!J13/患者数!$E13*100)</f>
        <v>0.10111745101478585</v>
      </c>
      <c r="K13" s="56">
        <f>IF($E13=0,"…",患者数!K13/患者数!$E13*100)</f>
        <v>0.2569208704355273</v>
      </c>
      <c r="L13" s="35">
        <f>+患者数!L13</f>
        <v>81372</v>
      </c>
      <c r="M13" s="56">
        <f>IF((患者数!$L13+患者数!$R13)=0,"…",患者数!M13/(患者数!$L13+患者数!$R13)*100)</f>
        <v>43.197068873245236</v>
      </c>
      <c r="N13" s="56">
        <f>IF((患者数!$L13+患者数!$R13)=0,"…",患者数!N13/(患者数!$L13+患者数!$R13)*100)</f>
        <v>10.233213947552592</v>
      </c>
      <c r="O13" s="56">
        <f>IF((患者数!$L13+患者数!$R13)=0,"…",患者数!O13/(患者数!$L13+患者数!$R13)*100)</f>
        <v>15.505742867728788</v>
      </c>
      <c r="P13" s="56">
        <f>IF((患者数!$L13+患者数!$R13)=0,"…",患者数!P13/(患者数!$L13+患者数!$R13)*100)</f>
        <v>14.811041126343092</v>
      </c>
      <c r="Q13" s="56">
        <f>IF((患者数!$L13+患者数!$R13)=0,"…",患者数!Q13/(患者数!$L13+患者数!$R13)*100)</f>
        <v>11.784199909431477</v>
      </c>
      <c r="R13" s="56">
        <f>IF((患者数!$L13+患者数!$R13)=0,"…",患者数!R13/(患者数!$L13+患者数!$R13)*100)</f>
        <v>16.252933185130296</v>
      </c>
      <c r="S13" s="35">
        <f>+患者数!S13</f>
        <v>96178</v>
      </c>
      <c r="T13" s="56">
        <f>IF(患者数!$S13=0,"…",患者数!T13/患者数!$S13*100)</f>
        <v>11.109609266152344</v>
      </c>
      <c r="U13" s="56">
        <f>IF(患者数!$S13=0,"…",患者数!U13/患者数!$S13*100)</f>
        <v>0.11541100875460085</v>
      </c>
      <c r="V13" s="56">
        <f>IF(患者数!$S13=0,"…",患者数!V13/患者数!$S13*100)</f>
        <v>8.673501216494417</v>
      </c>
      <c r="W13" s="56">
        <f>IF(患者数!$S13=0,"…",患者数!W13/患者数!$S13*100)</f>
        <v>2.6253405144627666</v>
      </c>
      <c r="X13" s="35" t="str">
        <f>+患者数!X13</f>
        <v>…</v>
      </c>
      <c r="Y13" s="56" t="s">
        <v>77</v>
      </c>
      <c r="Z13" s="35">
        <f>+患者数!Z13</f>
        <v>96207</v>
      </c>
      <c r="AA13" s="56">
        <f>IF(患者数!$Z13=0,"…",患者数!AA13/患者数!$Z13*100)</f>
        <v>7.083684139407735</v>
      </c>
      <c r="AB13" s="56">
        <f>IF(患者数!$Z13=0,"…",患者数!AB13/患者数!$Z13*100)</f>
        <v>21.764528568607275</v>
      </c>
      <c r="AC13" s="56">
        <f>IF(患者数!$Z13=0,"…",患者数!AC13/患者数!$Z13*100)</f>
        <v>18.684711091708504</v>
      </c>
      <c r="AD13" s="56">
        <f>IF(患者数!$Z13=0,"…",患者数!AD13/患者数!$Z13*100)</f>
        <v>3.5610714397081291</v>
      </c>
      <c r="AE13" s="56">
        <f>IF(患者数!$Z13=0,"…",患者数!AE13/患者数!$Z13*100)</f>
        <v>0.23283129086241125</v>
      </c>
      <c r="AF13" s="56">
        <f>IF($E13=0,"…",患者数!AF13/患者数!$E13*100)</f>
        <v>7.01631292755657E-2</v>
      </c>
      <c r="AG13" s="56">
        <f>IF($E13=0,"…",患者数!AG13/患者数!$E13*100)</f>
        <v>4.5471898634914414</v>
      </c>
      <c r="AH13" s="56">
        <f>IF($E13=0,"…",患者数!AH13/患者数!$E13*100)</f>
        <v>0.66654972811787405</v>
      </c>
      <c r="AI13" s="56">
        <f>IF($E13=0,"…",患者数!AI13/患者数!$E13*100)</f>
        <v>0.42304239710267549</v>
      </c>
      <c r="AJ13" s="35">
        <f>+患者数!AJ13</f>
        <v>97721</v>
      </c>
      <c r="AK13" s="56">
        <f>IF(患者数!E13=0,"…",患者数!AK13/患者数!$E13*100)</f>
        <v>0</v>
      </c>
      <c r="AL13" s="56">
        <f>IF(患者数!AJ13=0,"…",患者数!AL13/患者数!$AJ13*100)</f>
        <v>0.20978090686751055</v>
      </c>
      <c r="AM13" s="35" t="s">
        <v>77</v>
      </c>
      <c r="AN13" s="56">
        <f>IF(患者数!$E13=0,"…",患者数!AN13/患者数!$E13*100)</f>
        <v>0.54582787333491545</v>
      </c>
      <c r="AO13" s="56" t="s">
        <v>77</v>
      </c>
      <c r="AP13" s="35">
        <f>+患者数!AP13</f>
        <v>97872</v>
      </c>
      <c r="AQ13" s="56">
        <f>IF(患者数!$AP13=0,"…",患者数!AQ13/患者数!$AP13*100)</f>
        <v>1.305787150564002</v>
      </c>
      <c r="AR13" s="56">
        <f>IF(患者数!$AP13=0,"…",患者数!AR13/患者数!$AP13*100)</f>
        <v>0.13384829164623183</v>
      </c>
      <c r="AS13" s="56">
        <f>IF($E13=0,"…",患者数!AS13/患者数!$E13*100)</f>
        <v>2.6703261553700588</v>
      </c>
      <c r="AT13" s="56">
        <f>IF($E13=0,"…",患者数!AT13/患者数!$E13*100)</f>
        <v>0.2796207063776221</v>
      </c>
      <c r="AU13" s="56">
        <f>IF($E13=0,"…",患者数!AU13/患者数!$E13*100)</f>
        <v>0.11246736898583325</v>
      </c>
      <c r="AV13" s="56">
        <f>IF($E13=0,"…",患者数!AV13/患者数!$E13*100)</f>
        <v>1.5621614371059773</v>
      </c>
      <c r="AW13" s="35">
        <f>+患者数!AW13</f>
        <v>96040</v>
      </c>
      <c r="AX13" s="56">
        <f>IF($AW13=0,"…",患者数!AX13/$AW13*100)</f>
        <v>14.53665139525198</v>
      </c>
      <c r="AY13" s="56">
        <f>IF($AW13=0,"…",患者数!AY13/$AW13*100)</f>
        <v>9.4835485214493964</v>
      </c>
      <c r="AZ13" s="56">
        <f>IF($AW13=0,"…",患者数!AZ13/$AW13*100)</f>
        <v>8.0320699708454804</v>
      </c>
      <c r="BA13" s="56">
        <f>IF($AW13=0,"…",患者数!BA13/$AW13*100)</f>
        <v>1.7024156601416076</v>
      </c>
      <c r="BB13" s="56">
        <f>IF($AW13=0,"…",患者数!BB13/$AW13*100)</f>
        <v>8.1018325697625979</v>
      </c>
      <c r="BC13" s="56">
        <f>IF($AW13=0,"…",患者数!BC13/$AW13*100)</f>
        <v>4.4471053727613494</v>
      </c>
      <c r="BD13" s="56">
        <f>IF($AW13=0,"…",患者数!BD13/$AW13*100)</f>
        <v>0.10724698042482297</v>
      </c>
      <c r="BE13" s="56">
        <f>IF($AW13=0,"…",患者数!BE13/$AW13*100)</f>
        <v>4.0910037484381512</v>
      </c>
      <c r="BF13" s="56">
        <f>IF($AW13=0,"…",患者数!BF13/$AW13*100)</f>
        <v>2.5145772594752187</v>
      </c>
      <c r="BG13" s="56">
        <f>IF($AW13=0,"…",患者数!BG13/$AW13*100)</f>
        <v>13.933777592669722</v>
      </c>
      <c r="BH13" s="56">
        <f>IF($AW13=0,"…",患者数!BH13/$AW13)</f>
        <v>9.5439400249895875E-2</v>
      </c>
      <c r="BI13" s="56">
        <f>IF($AW13=0,"…",患者数!BI13/$AW13)</f>
        <v>2.1345272802998751E-3</v>
      </c>
      <c r="BJ13" s="56">
        <f>IF($AW13=0,"…",患者数!BJ13/$AW13)</f>
        <v>0.18902540608079968</v>
      </c>
      <c r="BK13" s="31"/>
      <c r="BL13" s="37"/>
    </row>
    <row r="14" spans="1:76" s="19" customFormat="1" ht="16.95" customHeight="1" x14ac:dyDescent="0.15">
      <c r="A14" s="97"/>
      <c r="B14" s="100"/>
      <c r="C14" s="39" t="s">
        <v>84</v>
      </c>
      <c r="D14" s="40">
        <f>+患者数!D14</f>
        <v>597722</v>
      </c>
      <c r="E14" s="40">
        <f>+患者数!E14</f>
        <v>587958</v>
      </c>
      <c r="F14" s="57">
        <f>IF($E14=0,"…",患者数!F14/患者数!$E14*100)</f>
        <v>9.4054337214562952E-2</v>
      </c>
      <c r="G14" s="57">
        <f>IF($E14=0,"…",患者数!G14/患者数!$E14*100)</f>
        <v>1.3293466540127017</v>
      </c>
      <c r="H14" s="57">
        <f>IF($E14=0,"…",患者数!H14/患者数!$E14*100)</f>
        <v>0.91452110524901442</v>
      </c>
      <c r="I14" s="57">
        <f>IF($E14=0,"…",患者数!I14/患者数!$E14*100)</f>
        <v>0.67691909966358144</v>
      </c>
      <c r="J14" s="57">
        <f>IF($E14=0,"…",患者数!J14/患者数!$E14*100)</f>
        <v>8.2488885260511804E-2</v>
      </c>
      <c r="K14" s="58">
        <f>IF($E14=0,"…",患者数!K14/患者数!$E14*100)</f>
        <v>0.17399201983815171</v>
      </c>
      <c r="L14" s="40">
        <f>+患者数!L14</f>
        <v>540730</v>
      </c>
      <c r="M14" s="57">
        <f>IF((患者数!$L14+患者数!$R14)=0,"…",患者数!M14/(患者数!$L14+患者数!$R14)*100)</f>
        <v>56.816489248907928</v>
      </c>
      <c r="N14" s="57">
        <f>IF((患者数!$L14+患者数!$R14)=0,"…",患者数!N14/(患者数!$L14+患者数!$R14)*100)</f>
        <v>13.119810000424106</v>
      </c>
      <c r="O14" s="57">
        <f>IF((患者数!$L14+患者数!$R14)=0,"…",患者数!O14/(患者数!$L14+患者数!$R14)*100)</f>
        <v>13.085202934814877</v>
      </c>
      <c r="P14" s="57">
        <f>IF((患者数!$L14+患者数!$R14)=0,"…",患者数!P14/(患者数!$L14+患者数!$R14)*100)</f>
        <v>8.7092752025107085</v>
      </c>
      <c r="Q14" s="57">
        <f>IF((患者数!$L14+患者数!$R14)=0,"…",患者数!Q14/(患者数!$L14+患者数!$R14)*100)</f>
        <v>6.1626023156198313</v>
      </c>
      <c r="R14" s="57">
        <f>IF((患者数!$L14+患者数!$R14)=0,"…",患者数!R14/(患者数!$L14+患者数!$R14)*100)</f>
        <v>8.2692226133423805</v>
      </c>
      <c r="S14" s="40">
        <f>+患者数!S14</f>
        <v>585311</v>
      </c>
      <c r="T14" s="57">
        <f>IF(患者数!$S14=0,"…",患者数!T14/患者数!$S14*100)</f>
        <v>10.14742589836856</v>
      </c>
      <c r="U14" s="57">
        <f>IF(患者数!$S14=0,"…",患者数!U14/患者数!$S14*100)</f>
        <v>0.11173547054471897</v>
      </c>
      <c r="V14" s="57">
        <f>IF(患者数!$S14=0,"…",患者数!V14/患者数!$S14*100)</f>
        <v>7.6781403390676068</v>
      </c>
      <c r="W14" s="57">
        <f>IF(患者数!$S14=0,"…",患者数!W14/患者数!$S14*100)</f>
        <v>2.6358636690579877</v>
      </c>
      <c r="X14" s="40">
        <f>+患者数!X14</f>
        <v>391911</v>
      </c>
      <c r="Y14" s="57">
        <f>IF(患者数!$X14=0,"…",患者数!Y14/患者数!$X14*100)</f>
        <v>0.74455679988568835</v>
      </c>
      <c r="Z14" s="40">
        <f>+患者数!Z14</f>
        <v>585505</v>
      </c>
      <c r="AA14" s="57">
        <f>IF(患者数!$Z14=0,"…",患者数!AA14/患者数!$Z14*100)</f>
        <v>8.8907865859386348</v>
      </c>
      <c r="AB14" s="57">
        <f>IF(患者数!$Z14=0,"…",患者数!AB14/患者数!$Z14*100)</f>
        <v>20.835518057061854</v>
      </c>
      <c r="AC14" s="57">
        <f>IF(患者数!$Z14=0,"…",患者数!AC14/患者数!$Z14*100)</f>
        <v>16.629405385094916</v>
      </c>
      <c r="AD14" s="57">
        <f>IF(患者数!$Z14=0,"…",患者数!AD14/患者数!$Z14*100)</f>
        <v>4.7231022792290416</v>
      </c>
      <c r="AE14" s="57">
        <f>IF(患者数!$Z14=0,"…",患者数!AE14/患者数!$Z14*100)</f>
        <v>0.3685707210015286</v>
      </c>
      <c r="AF14" s="57">
        <f>IF($E14=0,"…",患者数!AF14/患者数!$E14*100)</f>
        <v>9.1162974226050159E-2</v>
      </c>
      <c r="AG14" s="57">
        <f>IF($E14=0,"…",患者数!AG14/患者数!$E14*100)</f>
        <v>4.3902795777929713</v>
      </c>
      <c r="AH14" s="57">
        <f>IF($E14=0,"…",患者数!AH14/患者数!$E14*100)</f>
        <v>0.7357668404886063</v>
      </c>
      <c r="AI14" s="57">
        <f>IF($E14=0,"…",患者数!AI14/患者数!$E14*100)</f>
        <v>0.53082022865578826</v>
      </c>
      <c r="AJ14" s="40">
        <f>+患者数!AJ14</f>
        <v>590562</v>
      </c>
      <c r="AK14" s="59">
        <f>IF(患者数!E14=0,"…",患者数!AK14/患者数!$E14*100)</f>
        <v>0</v>
      </c>
      <c r="AL14" s="57">
        <f>IF(患者数!AJ14=0,"…",患者数!AL14/患者数!$AJ14*100)</f>
        <v>0.27634693732410825</v>
      </c>
      <c r="AM14" s="40">
        <f>+患者数!AM14</f>
        <v>94674</v>
      </c>
      <c r="AN14" s="59">
        <f>IF(患者数!$E14=0,"…",患者数!AN14/患者数!$E14*100)</f>
        <v>0.73134475591793968</v>
      </c>
      <c r="AO14" s="60">
        <f>IF(患者数!$AM14=0,"…",患者数!AO14/患者数!$AM14*100)</f>
        <v>1.4755899190907746</v>
      </c>
      <c r="AP14" s="40">
        <f>+患者数!AP14</f>
        <v>592004</v>
      </c>
      <c r="AQ14" s="57">
        <f>IF(患者数!$AP14=0,"…",患者数!AQ14/患者数!$AP14*100)</f>
        <v>0.60421889041290266</v>
      </c>
      <c r="AR14" s="57">
        <f>IF(患者数!$AP14=0,"…",患者数!AR14/患者数!$AP14*100)</f>
        <v>7.2296808805345905E-2</v>
      </c>
      <c r="AS14" s="57">
        <f>IF($E14=0,"…",患者数!AS14/患者数!$E14*100)</f>
        <v>3.0590620418465266</v>
      </c>
      <c r="AT14" s="57">
        <f>IF($E14=0,"…",患者数!AT14/患者数!$E14*100)</f>
        <v>0.20715765411815132</v>
      </c>
      <c r="AU14" s="57">
        <f>IF($E14=0,"…",患者数!AU14/患者数!$E14*100)</f>
        <v>0.20375605060225388</v>
      </c>
      <c r="AV14" s="57">
        <f>IF($E14=0,"…",患者数!AV14/患者数!$E14*100)</f>
        <v>1.5232380544188531</v>
      </c>
      <c r="AW14" s="40">
        <f>+患者数!AW14</f>
        <v>584557</v>
      </c>
      <c r="AX14" s="57">
        <f>IF($AW14=0,"…",患者数!AX14/$AW14*100)</f>
        <v>14.783502720863833</v>
      </c>
      <c r="AY14" s="57">
        <f>IF($AW14=0,"…",患者数!AY14/$AW14*100)</f>
        <v>11.88746349799934</v>
      </c>
      <c r="AZ14" s="57">
        <f>IF($AW14=0,"…",患者数!AZ14/$AW14*100)</f>
        <v>6.6106470369869825</v>
      </c>
      <c r="BA14" s="57">
        <f>IF($AW14=0,"…",患者数!BA14/$AW14*100)</f>
        <v>1.1492463523659797</v>
      </c>
      <c r="BB14" s="57">
        <f>IF($AW14=0,"…",患者数!BB14/$AW14*100)</f>
        <v>5.9205518024760631</v>
      </c>
      <c r="BC14" s="57">
        <f>IF($AW14=0,"…",患者数!BC14/$AW14*100)</f>
        <v>3.8978234800028058</v>
      </c>
      <c r="BD14" s="57">
        <f>IF($AW14=0,"…",患者数!BD14/$AW14*100)</f>
        <v>6.278258578718586E-2</v>
      </c>
      <c r="BE14" s="57">
        <f>IF($AW14=0,"…",患者数!BE14/$AW14*100)</f>
        <v>3.2138867552693746</v>
      </c>
      <c r="BF14" s="57">
        <f>IF($AW14=0,"…",患者数!BF14/$AW14*100)</f>
        <v>2.5364506797455166</v>
      </c>
      <c r="BG14" s="58">
        <f>IF($AW14=0,"…",患者数!BG14/$AW14*100)</f>
        <v>6.2791139272987921</v>
      </c>
      <c r="BH14" s="58">
        <f>IF($AW14=0,"…",患者数!BH14/$AW14*100)</f>
        <v>1.5680250172352739</v>
      </c>
      <c r="BI14" s="58">
        <f>IF($AW14=0,"…",患者数!BI14/$AW14*100)</f>
        <v>3.5069291788482559E-2</v>
      </c>
      <c r="BJ14" s="58">
        <f>IF($AW14=0,"…",患者数!BJ14/$AW14*100)</f>
        <v>3.1055996250151825</v>
      </c>
      <c r="BK14" s="31"/>
      <c r="BL14" s="37"/>
    </row>
    <row r="15" spans="1:76" s="19" customFormat="1" ht="16.95" customHeight="1" x14ac:dyDescent="0.15">
      <c r="A15" s="97"/>
      <c r="B15" s="96" t="s">
        <v>85</v>
      </c>
      <c r="C15" s="29" t="s">
        <v>76</v>
      </c>
      <c r="D15" s="30">
        <f>+患者数!D15</f>
        <v>76701</v>
      </c>
      <c r="E15" s="61">
        <f>+患者数!E15</f>
        <v>74576</v>
      </c>
      <c r="F15" s="55">
        <f>IF($E15=0,"…",患者数!F15/患者数!$E15*100)</f>
        <v>0.12068225702638918</v>
      </c>
      <c r="G15" s="55">
        <f>IF($E15=0,"…",患者数!G15/患者数!$E15*100)</f>
        <v>0.90645784166487886</v>
      </c>
      <c r="H15" s="55">
        <f>IF($E15=0,"…",患者数!H15/患者数!$E15*100)</f>
        <v>2.0073482085389402</v>
      </c>
      <c r="I15" s="55">
        <f>IF($E15=0,"…",患者数!I15/患者数!$E15*100)</f>
        <v>1.6654151469641707</v>
      </c>
      <c r="J15" s="55">
        <f>IF($E15=0,"…",患者数!J15/患者数!$E15*100)</f>
        <v>8.5818493885432307E-2</v>
      </c>
      <c r="K15" s="60">
        <f>IF($E15=0,"…",患者数!K15/患者数!$E15*100)</f>
        <v>0.30841021240077238</v>
      </c>
      <c r="L15" s="61">
        <f>+患者数!L15</f>
        <v>61238</v>
      </c>
      <c r="M15" s="55">
        <f>IF((患者数!$L15+患者数!$R15)=0,"…",患者数!M15/(患者数!$L15+患者数!$R15)*100)</f>
        <v>38.769108068589659</v>
      </c>
      <c r="N15" s="55">
        <f>IF((患者数!$L15+患者数!$R15)=0,"…",患者数!N15/(患者数!$L15+患者数!$R15)*100)</f>
        <v>11.535291771899509</v>
      </c>
      <c r="O15" s="55">
        <f>IF((患者数!$L15+患者数!$R15)=0,"…",患者数!O15/(患者数!$L15+患者数!$R15)*100)</f>
        <v>15.485843413531835</v>
      </c>
      <c r="P15" s="55">
        <f>IF((患者数!$L15+患者数!$R15)=0,"…",患者数!P15/(患者数!$L15+患者数!$R15)*100)</f>
        <v>15.610793566396383</v>
      </c>
      <c r="Q15" s="55">
        <f>IF((患者数!$L15+患者数!$R15)=0,"…",患者数!Q15/(患者数!$L15+患者数!$R15)*100)</f>
        <v>10.922504320085071</v>
      </c>
      <c r="R15" s="55">
        <f>IF((患者数!$L15+患者数!$R15)=0,"…",患者数!R15/(患者数!$L15+患者数!$R15)*100)</f>
        <v>18.598963179582615</v>
      </c>
      <c r="S15" s="61">
        <f>+患者数!S15</f>
        <v>73948</v>
      </c>
      <c r="T15" s="55">
        <f>IF(患者数!$S15=0,"…",患者数!T15/患者数!$S15*100)</f>
        <v>10.863038892194515</v>
      </c>
      <c r="U15" s="55">
        <f>IF(患者数!$S15=0,"…",患者数!U15/患者数!$S15*100)</f>
        <v>6.4910477632931257E-2</v>
      </c>
      <c r="V15" s="55">
        <f>IF(患者数!$S15=0,"…",患者数!V15/患者数!$S15*100)</f>
        <v>8.7602098772110129</v>
      </c>
      <c r="W15" s="55">
        <f>IF(患者数!$S15=0,"…",患者数!W15/患者数!$S15*100)</f>
        <v>2.2353545734840696</v>
      </c>
      <c r="X15" s="61">
        <f>+患者数!X15</f>
        <v>75372</v>
      </c>
      <c r="Y15" s="55">
        <f>IF(患者数!$X15=0,"…",患者数!Y15/患者数!$X15*100)</f>
        <v>0.39802579207132627</v>
      </c>
      <c r="Z15" s="61">
        <f>+患者数!Z15</f>
        <v>73847</v>
      </c>
      <c r="AA15" s="55">
        <f>IF(患者数!$Z15=0,"…",患者数!AA15/患者数!$Z15*100)</f>
        <v>7.0632524002329138</v>
      </c>
      <c r="AB15" s="55">
        <f>IF(患者数!$Z15=0,"…",患者数!AB15/患者数!$Z15*100)</f>
        <v>21.300797595027557</v>
      </c>
      <c r="AC15" s="55">
        <f>IF(患者数!$Z15=0,"…",患者数!AC15/患者数!$Z15*100)</f>
        <v>18.989261581377715</v>
      </c>
      <c r="AD15" s="55">
        <f>IF(患者数!$Z15=0,"…",患者数!AD15/患者数!$Z15*100)</f>
        <v>2.7353853237098322</v>
      </c>
      <c r="AE15" s="55">
        <f>IF(患者数!$Z15=0,"…",患者数!AE15/患者数!$Z15*100)</f>
        <v>0.20853927715411591</v>
      </c>
      <c r="AF15" s="55">
        <f>IF($E15=0,"…",患者数!AF15/患者数!$E15*100)</f>
        <v>3.7545591074876636E-2</v>
      </c>
      <c r="AG15" s="55">
        <f>IF($E15=0,"…",患者数!AG15/患者数!$E15*100)</f>
        <v>4.0830830293928342</v>
      </c>
      <c r="AH15" s="55">
        <f>IF($E15=0,"…",患者数!AH15/患者数!$E15*100)</f>
        <v>0.47602445827075734</v>
      </c>
      <c r="AI15" s="55">
        <f>IF($E15=0,"…",患者数!AI15/患者数!$E15*100)</f>
        <v>0.15420510620038619</v>
      </c>
      <c r="AJ15" s="61">
        <f>+患者数!AJ15</f>
        <v>75500</v>
      </c>
      <c r="AK15" s="55">
        <f>IF(患者数!E15=0,"…",患者数!AK15/患者数!$E15*100)</f>
        <v>1.3409139669598798E-3</v>
      </c>
      <c r="AL15" s="55">
        <f>IF(患者数!AJ15=0,"…",患者数!AL15/患者数!$AJ15*100)</f>
        <v>0.25562913907284768</v>
      </c>
      <c r="AM15" s="61">
        <f>+患者数!AM15</f>
        <v>74947</v>
      </c>
      <c r="AN15" s="55">
        <f>IF(患者数!$E15=0,"…",患者数!AN15/患者数!$E15*100)</f>
        <v>1.2175498819995709</v>
      </c>
      <c r="AO15" s="55">
        <f>IF(患者数!$AM15=0,"…",患者数!AO15/患者数!$AM15*100)</f>
        <v>1.8453040148371518</v>
      </c>
      <c r="AP15" s="61">
        <f>+患者数!AP15</f>
        <v>75290</v>
      </c>
      <c r="AQ15" s="55">
        <f>IF(患者数!$AP15=0,"…",患者数!AQ15/患者数!$AP15*100)</f>
        <v>1.9019790144773543</v>
      </c>
      <c r="AR15" s="55">
        <f>IF(患者数!$AP15=0,"…",患者数!AR15/患者数!$AP15*100)</f>
        <v>0.15274272811794395</v>
      </c>
      <c r="AS15" s="55">
        <f>IF($E15=0,"…",患者数!AS15/患者数!$E15*100)</f>
        <v>2.5423728813559325</v>
      </c>
      <c r="AT15" s="55">
        <f>IF($E15=0,"…",患者数!AT15/患者数!$E15*100)</f>
        <v>0.31377386826861187</v>
      </c>
      <c r="AU15" s="55">
        <f>IF($E15=0,"…",患者数!AU15/患者数!$E15*100)</f>
        <v>0.11665951512550955</v>
      </c>
      <c r="AV15" s="55">
        <f>IF($E15=0,"…",患者数!AV15/患者数!$E15*100)</f>
        <v>1.3342093971250806</v>
      </c>
      <c r="AW15" s="61">
        <f>+患者数!AW15</f>
        <v>73985</v>
      </c>
      <c r="AX15" s="55">
        <f>IF($AW15=0,"…",患者数!AX15/$AW15*100)</f>
        <v>14.981415151719943</v>
      </c>
      <c r="AY15" s="55">
        <f>IF($AW15=0,"…",患者数!AY15/$AW15*100)</f>
        <v>9.6397918496992627</v>
      </c>
      <c r="AZ15" s="55">
        <f>IF($AW15=0,"…",患者数!AZ15/$AW15*100)</f>
        <v>11.240116239778333</v>
      </c>
      <c r="BA15" s="55">
        <f>IF($AW15=0,"…",患者数!BA15/$AW15*100)</f>
        <v>2.243698046901399</v>
      </c>
      <c r="BB15" s="55">
        <f>IF($AW15=0,"…",患者数!BB15/$AW15*100)</f>
        <v>12.209231601000203</v>
      </c>
      <c r="BC15" s="55">
        <f>IF($AW15=0,"…",患者数!BC15/$AW15*100)</f>
        <v>4.9253227005474081</v>
      </c>
      <c r="BD15" s="55">
        <f>IF($AW15=0,"…",患者数!BD15/$AW15*100)</f>
        <v>0.17030479151179292</v>
      </c>
      <c r="BE15" s="55">
        <f>IF($AW15=0,"…",患者数!BE15/$AW15*100)</f>
        <v>4.1630060147327157</v>
      </c>
      <c r="BF15" s="55">
        <f>IF($AW15=0,"…",患者数!BF15/$AW15*100)</f>
        <v>1.5489626275596404</v>
      </c>
      <c r="BG15" s="59">
        <f>IF($AW15=0,"…",患者数!BG15/$AW15*100)</f>
        <v>20.971818611880785</v>
      </c>
      <c r="BH15" s="59">
        <f>IF($AW15=0,"…",患者数!BH15/$AW15)</f>
        <v>0.15989727647496113</v>
      </c>
      <c r="BI15" s="59">
        <f>IF($AW15=0,"…",患者数!BI15/$AW15)</f>
        <v>1.2259241738190175E-2</v>
      </c>
      <c r="BJ15" s="59">
        <f>IF($AW15=0,"…",患者数!BJ15/$AW15)</f>
        <v>0.3103061431371224</v>
      </c>
      <c r="BK15" s="37"/>
    </row>
    <row r="16" spans="1:76" s="19" customFormat="1" ht="16.95" customHeight="1" x14ac:dyDescent="0.15">
      <c r="A16" s="97"/>
      <c r="B16" s="97"/>
      <c r="C16" s="34" t="s">
        <v>78</v>
      </c>
      <c r="D16" s="35">
        <f>+患者数!D16</f>
        <v>78673</v>
      </c>
      <c r="E16" s="62">
        <f>+患者数!E16</f>
        <v>74393</v>
      </c>
      <c r="F16" s="56">
        <f>IF($E16=0,"…",患者数!F16/患者数!$E16*100)</f>
        <v>0.10619278695576198</v>
      </c>
      <c r="G16" s="56">
        <f>IF($E16=0,"…",患者数!G16/患者数!$E16*100)</f>
        <v>0.84416544567365215</v>
      </c>
      <c r="H16" s="56">
        <f>IF($E16=0,"…",患者数!H16/患者数!$E16*100)</f>
        <v>2.4531877999274125</v>
      </c>
      <c r="I16" s="56">
        <f>IF($E16=0,"…",患者数!I16/患者数!$E16*100)</f>
        <v>2.0095976772008117</v>
      </c>
      <c r="J16" s="56">
        <f>IF($E16=0,"…",患者数!J16/患者数!$E16*100)</f>
        <v>0.14383073676286748</v>
      </c>
      <c r="K16" s="57">
        <f>IF($E16=0,"…",患者数!K16/患者数!$E16*100)</f>
        <v>0.34277418574328228</v>
      </c>
      <c r="L16" s="62">
        <f>+患者数!L16</f>
        <v>57753</v>
      </c>
      <c r="M16" s="56">
        <f>IF((患者数!$L16+患者数!$R16)=0,"…",患者数!M16/(患者数!$L16+患者数!$R16)*100)</f>
        <v>33.114680236410379</v>
      </c>
      <c r="N16" s="56">
        <f>IF((患者数!$L16+患者数!$R16)=0,"…",患者数!N16/(患者数!$L16+患者数!$R16)*100)</f>
        <v>10.798812647425194</v>
      </c>
      <c r="O16" s="56">
        <f>IF((患者数!$L16+患者数!$R16)=0,"…",患者数!O16/(患者数!$L16+患者数!$R16)*100)</f>
        <v>16.002756354191515</v>
      </c>
      <c r="P16" s="56">
        <f>IF((患者数!$L16+患者数!$R16)=0,"…",患者数!P16/(患者数!$L16+患者数!$R16)*100)</f>
        <v>16.616310195860169</v>
      </c>
      <c r="Q16" s="56">
        <f>IF((患者数!$L16+患者数!$R16)=0,"…",患者数!Q16/(患者数!$L16+患者数!$R16)*100)</f>
        <v>12.03254618218441</v>
      </c>
      <c r="R16" s="56">
        <f>IF((患者数!$L16+患者数!$R16)=0,"…",患者数!R16/(患者数!$L16+患者数!$R16)*100)</f>
        <v>23.467440566112746</v>
      </c>
      <c r="S16" s="62">
        <f>+患者数!S16</f>
        <v>73323</v>
      </c>
      <c r="T16" s="56">
        <f>IF(患者数!$S16=0,"…",患者数!T16/患者数!$S16*100)</f>
        <v>12.277184512363105</v>
      </c>
      <c r="U16" s="56">
        <f>IF(患者数!$S16=0,"…",患者数!U16/患者数!$S16*100)</f>
        <v>5.3189313039564659E-2</v>
      </c>
      <c r="V16" s="56">
        <f>IF(患者数!$S16=0,"…",患者数!V16/患者数!$S16*100)</f>
        <v>10.333728843609782</v>
      </c>
      <c r="W16" s="56">
        <f>IF(患者数!$S16=0,"…",患者数!W16/患者数!$S16*100)</f>
        <v>2.1193895503457303</v>
      </c>
      <c r="X16" s="56" t="str">
        <f>+患者数!X16</f>
        <v>…</v>
      </c>
      <c r="Y16" s="56" t="s">
        <v>77</v>
      </c>
      <c r="Z16" s="62">
        <f>+患者数!Z16</f>
        <v>73301</v>
      </c>
      <c r="AA16" s="56">
        <f>IF(患者数!$Z16=0,"…",患者数!AA16/患者数!$Z16*100)</f>
        <v>6.3437060885936081</v>
      </c>
      <c r="AB16" s="56">
        <f>IF(患者数!$Z16=0,"…",患者数!AB16/患者数!$Z16*100)</f>
        <v>22.672269136846701</v>
      </c>
      <c r="AC16" s="56">
        <f>IF(患者数!$Z16=0,"…",患者数!AC16/患者数!$Z16*100)</f>
        <v>20.605448766046848</v>
      </c>
      <c r="AD16" s="56">
        <f>IF(患者数!$Z16=0,"…",患者数!AD16/患者数!$Z16*100)</f>
        <v>2.4760917313542787</v>
      </c>
      <c r="AE16" s="56">
        <f>IF(患者数!$Z16=0,"…",患者数!AE16/患者数!$Z16*100)</f>
        <v>0.17189397143285903</v>
      </c>
      <c r="AF16" s="56">
        <f>IF($E16=0,"…",患者数!AF16/患者数!$E16*100)</f>
        <v>4.0326374793327333E-2</v>
      </c>
      <c r="AG16" s="56">
        <f>IF($E16=0,"…",患者数!AG16/患者数!$E16*100)</f>
        <v>4.2920704905031384</v>
      </c>
      <c r="AH16" s="56">
        <f>IF($E16=0,"…",患者数!AH16/患者数!$E16*100)</f>
        <v>0.42477114782304792</v>
      </c>
      <c r="AI16" s="56">
        <f>IF($E16=0,"…",患者数!AI16/患者数!$E16*100)</f>
        <v>0.16399392415953115</v>
      </c>
      <c r="AJ16" s="62">
        <f>+患者数!AJ16</f>
        <v>76540</v>
      </c>
      <c r="AK16" s="56">
        <f>IF(患者数!E16=0,"…",患者数!AK16/患者数!$E16*100)</f>
        <v>0</v>
      </c>
      <c r="AL16" s="56">
        <f>IF(患者数!AJ16=0,"…",患者数!AL16/患者数!$AJ16*100)</f>
        <v>0.16853932584269662</v>
      </c>
      <c r="AM16" s="35" t="s">
        <v>77</v>
      </c>
      <c r="AN16" s="56">
        <f>IF(患者数!$E16=0,"…",患者数!AN16/患者数!$E16*100)</f>
        <v>0.60489562189990997</v>
      </c>
      <c r="AO16" s="35" t="s">
        <v>77</v>
      </c>
      <c r="AP16" s="62">
        <f>+患者数!AP16</f>
        <v>75532</v>
      </c>
      <c r="AQ16" s="56">
        <f>IF(患者数!$AP16=0,"…",患者数!AQ16/患者数!$AP16*100)</f>
        <v>2.3182227400307154</v>
      </c>
      <c r="AR16" s="56">
        <f>IF(患者数!$AP16=0,"…",患者数!AR16/患者数!$AP16*100)</f>
        <v>0.16416882910554467</v>
      </c>
      <c r="AS16" s="56">
        <f>IF($E16=0,"…",患者数!AS16/患者数!$E16*100)</f>
        <v>2.3201107631094326</v>
      </c>
      <c r="AT16" s="56">
        <f>IF($E16=0,"…",患者数!AT16/患者数!$E16*100)</f>
        <v>0.33336469829150595</v>
      </c>
      <c r="AU16" s="56">
        <f>IF($E16=0,"…",患者数!AU16/患者数!$E16*100)</f>
        <v>6.3177987176212813E-2</v>
      </c>
      <c r="AV16" s="56">
        <f>IF($E16=0,"…",患者数!AV16/患者数!$E16*100)</f>
        <v>1.4302420926700092</v>
      </c>
      <c r="AW16" s="62">
        <f>+患者数!AW16</f>
        <v>73679</v>
      </c>
      <c r="AX16" s="56">
        <f>IF($AW16=0,"…",患者数!AX16/$AW16*100)</f>
        <v>17.162285047299775</v>
      </c>
      <c r="AY16" s="56">
        <f>IF($AW16=0,"…",患者数!AY16/$AW16*100)</f>
        <v>9.7001859417201644</v>
      </c>
      <c r="AZ16" s="56">
        <f>IF($AW16=0,"…",患者数!AZ16/$AW16*100)</f>
        <v>12.315585173522985</v>
      </c>
      <c r="BA16" s="56">
        <f>IF($AW16=0,"…",患者数!BA16/$AW16*100)</f>
        <v>2.5190352746372779</v>
      </c>
      <c r="BB16" s="56">
        <f>IF($AW16=0,"…",患者数!BB16/$AW16*100)</f>
        <v>12.827264213683682</v>
      </c>
      <c r="BC16" s="56">
        <f>IF($AW16=0,"…",患者数!BC16/$AW16*100)</f>
        <v>5.0733587589408113</v>
      </c>
      <c r="BD16" s="56">
        <f>IF($AW16=0,"…",患者数!BD16/$AW16*100)</f>
        <v>0.21580097449748234</v>
      </c>
      <c r="BE16" s="56">
        <f>IF($AW16=0,"…",患者数!BE16/$AW16*100)</f>
        <v>4.3811669539488864</v>
      </c>
      <c r="BF16" s="56">
        <f>IF($AW16=0,"…",患者数!BF16/$AW16*100)</f>
        <v>1.5404660758153612</v>
      </c>
      <c r="BG16" s="56">
        <f>IF($AW16=0,"…",患者数!BG16/$AW16*100)</f>
        <v>24.570094599546682</v>
      </c>
      <c r="BH16" s="56" t="s">
        <v>77</v>
      </c>
      <c r="BI16" s="56" t="s">
        <v>77</v>
      </c>
      <c r="BJ16" s="35" t="s">
        <v>77</v>
      </c>
      <c r="BK16" s="37"/>
    </row>
    <row r="17" spans="1:76" s="19" customFormat="1" ht="16.95" customHeight="1" x14ac:dyDescent="0.15">
      <c r="A17" s="97"/>
      <c r="B17" s="97"/>
      <c r="C17" s="34" t="s">
        <v>79</v>
      </c>
      <c r="D17" s="35">
        <f>+患者数!D17</f>
        <v>79577</v>
      </c>
      <c r="E17" s="62">
        <f>+患者数!E17</f>
        <v>74776</v>
      </c>
      <c r="F17" s="56">
        <f>IF($E17=0,"…",患者数!F17/患者数!$E17*100)</f>
        <v>0.13105809350593772</v>
      </c>
      <c r="G17" s="56">
        <f>IF($E17=0,"…",患者数!G17/患者数!$E17*100)</f>
        <v>0.82646838557826041</v>
      </c>
      <c r="H17" s="56">
        <f>IF($E17=0,"…",患者数!H17/患者数!$E17*100)</f>
        <v>2.3068899112014551</v>
      </c>
      <c r="I17" s="56">
        <f>IF($E17=0,"…",患者数!I17/患者数!$E17*100)</f>
        <v>1.8241146892050926</v>
      </c>
      <c r="J17" s="56">
        <f>IF($E17=0,"…",患者数!J17/患者数!$E17*100)</f>
        <v>0.14576869583823687</v>
      </c>
      <c r="K17" s="57">
        <f>IF($E17=0,"…",患者数!K17/患者数!$E17*100)</f>
        <v>0.3744516957312507</v>
      </c>
      <c r="L17" s="62">
        <f>+患者数!L17</f>
        <v>54193</v>
      </c>
      <c r="M17" s="56">
        <f>IF((患者数!$L17+患者数!$R17)=0,"…",患者数!M17/(患者数!$L17+患者数!$R17)*100)</f>
        <v>28.858679887133775</v>
      </c>
      <c r="N17" s="56">
        <f>IF((患者数!$L17+患者数!$R17)=0,"…",患者数!N17/(患者数!$L17+患者数!$R17)*100)</f>
        <v>9.9206244561061148</v>
      </c>
      <c r="O17" s="56">
        <f>IF((患者数!$L17+患者数!$R17)=0,"…",患者数!O17/(患者数!$L17+患者数!$R17)*100)</f>
        <v>15.590306162812162</v>
      </c>
      <c r="P17" s="56">
        <f>IF((患者数!$L17+患者数!$R17)=0,"…",患者数!P17/(患者数!$L17+患者数!$R17)*100)</f>
        <v>17.085519896627201</v>
      </c>
      <c r="Q17" s="56">
        <f>IF((患者数!$L17+患者数!$R17)=0,"…",患者数!Q17/(患者数!$L17+患者数!$R17)*100)</f>
        <v>12.495714775454234</v>
      </c>
      <c r="R17" s="56">
        <f>IF((患者数!$L17+患者数!$R17)=0,"…",患者数!R17/(患者数!$L17+患者数!$R17)*100)</f>
        <v>28.544869597320744</v>
      </c>
      <c r="S17" s="62">
        <f>+患者数!S17</f>
        <v>73647</v>
      </c>
      <c r="T17" s="56">
        <f>IF(患者数!$S17=0,"…",患者数!T17/患者数!$S17*100)</f>
        <v>10.999769169144704</v>
      </c>
      <c r="U17" s="56">
        <f>IF(患者数!$S17=0,"…",患者数!U17/患者数!$S17*100)</f>
        <v>8.2827542194522527E-2</v>
      </c>
      <c r="V17" s="56">
        <f>IF(患者数!$S17=0,"…",患者数!V17/患者数!$S17*100)</f>
        <v>8.9806780995831463</v>
      </c>
      <c r="W17" s="56">
        <f>IF(患者数!$S17=0,"…",患者数!W17/患者数!$S17*100)</f>
        <v>2.1222860401645689</v>
      </c>
      <c r="X17" s="62">
        <f>+患者数!X17</f>
        <v>76131</v>
      </c>
      <c r="Y17" s="59">
        <f>IF(患者数!$X17=0,"…",患者数!Y17/患者数!$X17*100)</f>
        <v>0.34020307102231678</v>
      </c>
      <c r="Z17" s="62">
        <f>+患者数!Z17</f>
        <v>73476</v>
      </c>
      <c r="AA17" s="56">
        <f>IF(患者数!$Z17=0,"…",患者数!AA17/患者数!$Z17*100)</f>
        <v>5.6072731231966895</v>
      </c>
      <c r="AB17" s="56">
        <f>IF(患者数!$Z17=0,"…",患者数!AB17/患者数!$Z17*100)</f>
        <v>20.044640426806033</v>
      </c>
      <c r="AC17" s="56">
        <f>IF(患者数!$Z17=0,"…",患者数!AC17/患者数!$Z17*100)</f>
        <v>18.211388752790025</v>
      </c>
      <c r="AD17" s="56">
        <f>IF(患者数!$Z17=0,"…",患者数!AD17/患者数!$Z17*100)</f>
        <v>2.2007186019924871</v>
      </c>
      <c r="AE17" s="56">
        <f>IF(患者数!$Z17=0,"…",患者数!AE17/患者数!$Z17*100)</f>
        <v>0.12112798737002559</v>
      </c>
      <c r="AF17" s="56">
        <f>IF($E17=0,"…",患者数!AF17/患者数!$E17*100)</f>
        <v>4.9481116935915261E-2</v>
      </c>
      <c r="AG17" s="56">
        <f>IF($E17=0,"…",患者数!AG17/患者数!$E17*100)</f>
        <v>4.1644377875254097</v>
      </c>
      <c r="AH17" s="56">
        <f>IF($E17=0,"…",患者数!AH17/患者数!$E17*100)</f>
        <v>0.39584893548732208</v>
      </c>
      <c r="AI17" s="59">
        <f>IF($E17=0,"…",患者数!AI17/患者数!$E17*100)</f>
        <v>0.16181662565529048</v>
      </c>
      <c r="AJ17" s="62">
        <f>+患者数!AJ17</f>
        <v>76959</v>
      </c>
      <c r="AK17" s="56">
        <f>IF(患者数!E17=0,"…",患者数!AK17/患者数!$E17*100)</f>
        <v>0</v>
      </c>
      <c r="AL17" s="56">
        <f>IF(患者数!AJ17=0,"…",患者数!AL17/患者数!$AJ17*100)</f>
        <v>0.14423264335555297</v>
      </c>
      <c r="AM17" s="35" t="s">
        <v>77</v>
      </c>
      <c r="AN17" s="56">
        <f>IF(患者数!$E17=0,"…",患者数!AN17/患者数!$E17*100)</f>
        <v>0.56301487108163051</v>
      </c>
      <c r="AO17" s="35" t="s">
        <v>77</v>
      </c>
      <c r="AP17" s="62">
        <f>+患者数!AP17</f>
        <v>75918</v>
      </c>
      <c r="AQ17" s="56">
        <f>IF(患者数!$AP17=0,"…",患者数!AQ17/患者数!$AP17*100)</f>
        <v>2.2326720935746462</v>
      </c>
      <c r="AR17" s="56">
        <f>IF(患者数!$AP17=0,"…",患者数!AR17/患者数!$AP17*100)</f>
        <v>0.19494717985194551</v>
      </c>
      <c r="AS17" s="56">
        <f>IF($E17=0,"…",患者数!AS17/患者数!$E17*100)</f>
        <v>2.3068899112014551</v>
      </c>
      <c r="AT17" s="56">
        <f>IF($E17=0,"…",患者数!AT17/患者数!$E17*100)</f>
        <v>0.34904247352091583</v>
      </c>
      <c r="AU17" s="56">
        <f>IF($E17=0,"…",患者数!AU17/患者数!$E17*100)</f>
        <v>6.8203701722477805E-2</v>
      </c>
      <c r="AV17" s="56">
        <f>IF($E17=0,"…",患者数!AV17/患者数!$E17*100)</f>
        <v>1.4978067829250028</v>
      </c>
      <c r="AW17" s="62">
        <f>+患者数!AW17</f>
        <v>73955</v>
      </c>
      <c r="AX17" s="56">
        <f>IF($AW17=0,"…",患者数!AX17/$AW17*100)</f>
        <v>17.471435332296668</v>
      </c>
      <c r="AY17" s="56">
        <f>IF($AW17=0,"…",患者数!AY17/$AW17*100)</f>
        <v>10.330606449868164</v>
      </c>
      <c r="AZ17" s="56">
        <f>IF($AW17=0,"…",患者数!AZ17/$AW17*100)</f>
        <v>13.316205800824827</v>
      </c>
      <c r="BA17" s="56">
        <f>IF($AW17=0,"…",患者数!BA17/$AW17*100)</f>
        <v>2.621864647420729</v>
      </c>
      <c r="BB17" s="56">
        <f>IF($AW17=0,"…",患者数!BB17/$AW17*100)</f>
        <v>13.066053681292678</v>
      </c>
      <c r="BC17" s="56">
        <f>IF($AW17=0,"…",患者数!BC17/$AW17*100)</f>
        <v>4.9300250152119531</v>
      </c>
      <c r="BD17" s="56">
        <f>IF($AW17=0,"…",患者数!BD17/$AW17*100)</f>
        <v>0.29477384896220676</v>
      </c>
      <c r="BE17" s="56">
        <f>IF($AW17=0,"…",患者数!BE17/$AW17*100)</f>
        <v>4.7082685416807522</v>
      </c>
      <c r="BF17" s="56">
        <f>IF($AW17=0,"…",患者数!BF17/$AW17*100)</f>
        <v>1.5698735717666148</v>
      </c>
      <c r="BG17" s="56">
        <f>IF($AW17=0,"…",患者数!BG17/$AW17*100)</f>
        <v>26.265972550875532</v>
      </c>
      <c r="BH17" s="56" t="s">
        <v>77</v>
      </c>
      <c r="BI17" s="56" t="s">
        <v>77</v>
      </c>
      <c r="BJ17" s="36" t="s">
        <v>77</v>
      </c>
      <c r="BK17" s="37"/>
    </row>
    <row r="18" spans="1:76" s="19" customFormat="1" ht="16.95" customHeight="1" x14ac:dyDescent="0.15">
      <c r="A18" s="97"/>
      <c r="B18" s="98"/>
      <c r="C18" s="41" t="s">
        <v>84</v>
      </c>
      <c r="D18" s="42">
        <f>+患者数!D18</f>
        <v>234951</v>
      </c>
      <c r="E18" s="42">
        <f>+患者数!E18</f>
        <v>223745</v>
      </c>
      <c r="F18" s="58">
        <f>IF($E18=0,"…",患者数!F18/患者数!$E18*100)</f>
        <v>0.11933227558157725</v>
      </c>
      <c r="G18" s="58">
        <f>IF($E18=0,"…",患者数!G18/患者数!$E18*100)</f>
        <v>0.85901360924266457</v>
      </c>
      <c r="H18" s="58">
        <f>IF($E18=0,"…",患者数!H18/患者数!$E18*100)</f>
        <v>2.2556928646450198</v>
      </c>
      <c r="I18" s="58">
        <f>IF($E18=0,"…",患者数!I18/患者数!$E18*100)</f>
        <v>1.8328901204496189</v>
      </c>
      <c r="J18" s="58">
        <f>IF($E18=0,"…",患者数!J18/患者数!$E18*100)</f>
        <v>0.12514246128405104</v>
      </c>
      <c r="K18" s="58">
        <f>IF($E18=0,"…",患者数!K18/患者数!$E18*100)</f>
        <v>0.34190708172249656</v>
      </c>
      <c r="L18" s="42">
        <f>+患者数!L18</f>
        <v>173184</v>
      </c>
      <c r="M18" s="58">
        <f>IF((患者数!$L18+患者数!$R18)=0,"…",患者数!M18/(患者数!$L18+患者数!$R18)*100)</f>
        <v>33.567588088322282</v>
      </c>
      <c r="N18" s="58">
        <f>IF((患者数!$L18+患者数!$R18)=0,"…",患者数!N18/(患者数!$L18+患者数!$R18)*100)</f>
        <v>10.749379784050078</v>
      </c>
      <c r="O18" s="58">
        <f>IF((患者数!$L18+患者数!$R18)=0,"…",患者数!O18/(患者数!$L18+患者数!$R18)*100)</f>
        <v>15.693008555007196</v>
      </c>
      <c r="P18" s="58">
        <f>IF((患者数!$L18+患者数!$R18)=0,"…",患者数!P18/(患者数!$L18+患者数!$R18)*100)</f>
        <v>16.439474869114569</v>
      </c>
      <c r="Q18" s="58">
        <f>IF((患者数!$L18+患者数!$R18)=0,"…",患者数!Q18/(患者数!$L18+患者数!$R18)*100)</f>
        <v>11.818976400893465</v>
      </c>
      <c r="R18" s="58">
        <f>IF((患者数!$L18+患者数!$R18)=0,"…",患者数!R18/(患者数!$L18+患者数!$R18)*100)</f>
        <v>23.550548703505875</v>
      </c>
      <c r="S18" s="42">
        <f>+患者数!S18</f>
        <v>220918</v>
      </c>
      <c r="T18" s="58">
        <f>IF(患者数!$S18=0,"…",患者数!T18/患者数!$S18*100)</f>
        <v>11.377977349061643</v>
      </c>
      <c r="U18" s="58">
        <f>IF(患者数!$S18=0,"…",患者数!U18/患者数!$S18*100)</f>
        <v>6.6993182990974023E-2</v>
      </c>
      <c r="V18" s="58">
        <f>IF(患者数!$S18=0,"…",患者数!V18/患者数!$S18*100)</f>
        <v>9.3559601300029875</v>
      </c>
      <c r="W18" s="58">
        <f>IF(患者数!$S18=0,"…",患者数!W18/患者数!$S18*100)</f>
        <v>2.1591721815334197</v>
      </c>
      <c r="X18" s="42">
        <f>+患者数!X18</f>
        <v>151503</v>
      </c>
      <c r="Y18" s="58">
        <f>IF(患者数!$X18=0,"…",患者数!Y18/患者数!$X18*100)</f>
        <v>0.36896959136122714</v>
      </c>
      <c r="Z18" s="42">
        <f>+患者数!Z18</f>
        <v>220624</v>
      </c>
      <c r="AA18" s="58">
        <f>IF(患者数!$Z18=0,"…",患者数!AA18/患者数!$Z18*100)</f>
        <v>6.3392921894263541</v>
      </c>
      <c r="AB18" s="58">
        <f>IF(患者数!$Z18=0,"…",患者数!AB18/患者数!$Z18*100)</f>
        <v>21.338113713829866</v>
      </c>
      <c r="AC18" s="58">
        <f>IF(患者数!$Z18=0,"…",患者数!AC18/患者数!$Z18*100)</f>
        <v>19.267169482921169</v>
      </c>
      <c r="AD18" s="58">
        <f>IF(患者数!$Z18=0,"…",患者数!AD18/患者数!$Z18*100)</f>
        <v>2.4711726738704765</v>
      </c>
      <c r="AE18" s="58">
        <f>IF(患者数!$Z18=0,"…",患者数!AE18/患者数!$Z18*100)</f>
        <v>0.16725288273261293</v>
      </c>
      <c r="AF18" s="58">
        <f>IF($E18=0,"…",患者数!AF18/患者数!$E18*100)</f>
        <v>4.2459049364231602E-2</v>
      </c>
      <c r="AG18" s="58">
        <f>IF($E18=0,"…",患者数!AG18/患者数!$E18*100)</f>
        <v>4.1797582068873043</v>
      </c>
      <c r="AH18" s="58">
        <f>IF($E18=0,"…",患者数!AH18/患者数!$E18*100)</f>
        <v>0.43218842879170483</v>
      </c>
      <c r="AI18" s="58">
        <f>IF($E18=0,"…",患者数!AI18/患者数!$E18*100)</f>
        <v>0.16000357549889382</v>
      </c>
      <c r="AJ18" s="42">
        <f>+患者数!AJ18</f>
        <v>228999</v>
      </c>
      <c r="AK18" s="59">
        <f>IF(患者数!E18=0,"…",患者数!AK18/患者数!$E18*100)</f>
        <v>4.4693736172875373E-4</v>
      </c>
      <c r="AL18" s="58">
        <f>IF(患者数!AJ18=0,"…",患者数!AL18/患者数!$AJ18*100)</f>
        <v>0.18908379512574289</v>
      </c>
      <c r="AM18" s="42">
        <f>+患者数!AM18</f>
        <v>74947</v>
      </c>
      <c r="AN18" s="59">
        <f>IF(患者数!$E18=0,"…",患者数!AN18/患者数!$E18*100)</f>
        <v>0.79510156651545294</v>
      </c>
      <c r="AO18" s="58">
        <f>IF(患者数!$AM18=0,"…",患者数!AO18/患者数!$AM18*100)</f>
        <v>1.8453040148371518</v>
      </c>
      <c r="AP18" s="42">
        <f>+患者数!AP18</f>
        <v>226740</v>
      </c>
      <c r="AQ18" s="58">
        <f>IF(患者数!$AP18=0,"…",患者数!AQ18/患者数!$AP18*100)</f>
        <v>2.1513627943900504</v>
      </c>
      <c r="AR18" s="58">
        <f>IF(患者数!$AP18=0,"…",患者数!AR18/患者数!$AP18*100)</f>
        <v>0.17068007409367558</v>
      </c>
      <c r="AS18" s="58">
        <f>IF($E18=0,"…",患者数!AS18/患者数!$E18*100)</f>
        <v>2.3897740731636459</v>
      </c>
      <c r="AT18" s="58">
        <f>IF($E18=0,"…",患者数!AT18/患者数!$E18*100)</f>
        <v>0.33207445976446398</v>
      </c>
      <c r="AU18" s="58">
        <f>IF($E18=0,"…",患者数!AU18/患者数!$E18*100)</f>
        <v>8.2683411919819441E-2</v>
      </c>
      <c r="AV18" s="58">
        <f>IF($E18=0,"…",患者数!AV18/患者数!$E18*100)</f>
        <v>1.420813872935708</v>
      </c>
      <c r="AW18" s="42">
        <f>+患者数!AW18</f>
        <v>221619</v>
      </c>
      <c r="AX18" s="58">
        <f>IF($AW18=0,"…",患者数!AX18/$AW18*100)</f>
        <v>16.537390747183228</v>
      </c>
      <c r="AY18" s="58">
        <f>IF($AW18=0,"…",患者数!AY18/$AW18*100)</f>
        <v>9.8903974839702364</v>
      </c>
      <c r="AZ18" s="58">
        <f>IF($AW18=0,"…",患者数!AZ18/$AW18*100)</f>
        <v>12.290462460348618</v>
      </c>
      <c r="BA18" s="58">
        <f>IF($AW18=0,"…",患者数!BA18/$AW18*100)</f>
        <v>2.4614315559586495</v>
      </c>
      <c r="BB18" s="58">
        <f>IF($AW18=0,"…",患者数!BB18/$AW18*100)</f>
        <v>12.700625848866748</v>
      </c>
      <c r="BC18" s="58">
        <f>IF($AW18=0,"…",患者数!BC18/$AW18*100)</f>
        <v>4.976107644200181</v>
      </c>
      <c r="BD18" s="58">
        <f>IF($AW18=0,"…",患者数!BD18/$AW18*100)</f>
        <v>0.22696609947703039</v>
      </c>
      <c r="BE18" s="58">
        <f>IF($AW18=0,"…",患者数!BE18/$AW18*100)</f>
        <v>4.4174912800797763</v>
      </c>
      <c r="BF18" s="58">
        <f>IF($AW18=0,"…",患者数!BF18/$AW18*100)</f>
        <v>1.5531159332006732</v>
      </c>
      <c r="BG18" s="58">
        <f>IF($AW18=0,"…",患者数!BG18/$AW18*100)</f>
        <v>23.934770935704972</v>
      </c>
      <c r="BH18" s="58">
        <f>IF($AW18=0,"…",患者数!BH18/$AW18*100)</f>
        <v>5.3379899737838361</v>
      </c>
      <c r="BI18" s="58">
        <f>IF($AW18=0,"…",患者数!BI18/$AW18*100)</f>
        <v>0.40926093881842257</v>
      </c>
      <c r="BJ18" s="58">
        <f>IF($AW18=0,"…",患者数!BJ18/$AW18*100)</f>
        <v>10.359220102969511</v>
      </c>
      <c r="BK18" s="31"/>
      <c r="BL18" s="37"/>
    </row>
    <row r="19" spans="1:76" s="19" customFormat="1" ht="16.95" customHeight="1" x14ac:dyDescent="0.15">
      <c r="A19" s="97"/>
      <c r="B19" s="97" t="s">
        <v>86</v>
      </c>
      <c r="C19" s="43" t="s">
        <v>76</v>
      </c>
      <c r="D19" s="36">
        <f>+患者数!D19</f>
        <v>41115</v>
      </c>
      <c r="E19" s="36">
        <f>+患者数!E19</f>
        <v>40874</v>
      </c>
      <c r="F19" s="59">
        <f>IF($E19=0,"…",患者数!F19/患者数!$E19*100)</f>
        <v>6.850320497137545E-2</v>
      </c>
      <c r="G19" s="59">
        <f>IF($E19=0,"…",患者数!G19/患者数!$E19*100)</f>
        <v>0.29358516416303759</v>
      </c>
      <c r="H19" s="59">
        <f>IF($E19=0,"…",患者数!H19/患者数!$E19*100)</f>
        <v>1.7664040710476097</v>
      </c>
      <c r="I19" s="59">
        <f>IF($E19=0,"…",患者数!I19/患者数!$E19*100)</f>
        <v>1.4654792777804961</v>
      </c>
      <c r="J19" s="59">
        <f>IF($E19=0,"…",患者数!J19/患者数!$E19*100)</f>
        <v>0.1737045554631306</v>
      </c>
      <c r="K19" s="59">
        <f>IF($E19=0,"…",患者数!K19/患者数!$E19*100)</f>
        <v>0.15413221118559475</v>
      </c>
      <c r="L19" s="36">
        <f>+患者数!L19</f>
        <v>23631</v>
      </c>
      <c r="M19" s="59">
        <f>IF((患者数!$L19+患者数!$R19)=0,"…",患者数!M19/(患者数!$L19+患者数!$R19)*100)</f>
        <v>21.158515435310441</v>
      </c>
      <c r="N19" s="59">
        <f>IF((患者数!$L19+患者数!$R19)=0,"…",患者数!N19/(患者数!$L19+患者数!$R19)*100)</f>
        <v>9.2091571279916753</v>
      </c>
      <c r="O19" s="59">
        <f>IF((患者数!$L19+患者数!$R19)=0,"…",患者数!O19/(患者数!$L19+患者数!$R19)*100)</f>
        <v>14.293147019473762</v>
      </c>
      <c r="P19" s="59">
        <f>IF((患者数!$L19+患者数!$R19)=0,"…",患者数!P19/(患者数!$L19+患者数!$R19)*100)</f>
        <v>13.886824240622367</v>
      </c>
      <c r="Q19" s="59">
        <f>IF((患者数!$L19+患者数!$R19)=0,"…",患者数!Q19/(患者数!$L19+患者数!$R19)*100)</f>
        <v>6.5234626629007488</v>
      </c>
      <c r="R19" s="59">
        <f>IF((患者数!$L19+患者数!$R19)=0,"…",患者数!R19/(患者数!$L19+患者数!$R19)*100)</f>
        <v>41.452356176601754</v>
      </c>
      <c r="S19" s="36">
        <f>+患者数!S19</f>
        <v>40314</v>
      </c>
      <c r="T19" s="59">
        <f>IF(患者数!$S19=0,"…",患者数!T19/患者数!$S19*100)</f>
        <v>4.0531825172396685</v>
      </c>
      <c r="U19" s="59">
        <f>IF(患者数!$S19=0,"…",患者数!U19/患者数!$S19*100)</f>
        <v>9.9221114253113061E-3</v>
      </c>
      <c r="V19" s="59">
        <f>IF(患者数!$S19=0,"…",患者数!V19/患者数!$S19*100)</f>
        <v>2.4209951877759588</v>
      </c>
      <c r="W19" s="59">
        <f>IF(患者数!$S19=0,"…",患者数!W19/患者数!$S19*100)</f>
        <v>1.6693952473086273</v>
      </c>
      <c r="X19" s="36">
        <f>+患者数!X19</f>
        <v>40630</v>
      </c>
      <c r="Y19" s="59">
        <f>IF(患者数!$X19=0,"…",患者数!Y19/患者数!$X19*100)</f>
        <v>0.88112232340634999</v>
      </c>
      <c r="Z19" s="36">
        <f>+患者数!Z19</f>
        <v>40597</v>
      </c>
      <c r="AA19" s="59">
        <f>IF(患者数!$Z19=0,"…",患者数!AA19/患者数!$Z19*100)</f>
        <v>4.4412148680937014</v>
      </c>
      <c r="AB19" s="59">
        <f>IF(患者数!$Z19=0,"…",患者数!AB19/患者数!$Z19*100)</f>
        <v>8.7173929108062165</v>
      </c>
      <c r="AC19" s="59">
        <f>IF(患者数!$Z19=0,"…",患者数!AC19/患者数!$Z19*100)</f>
        <v>7.6803704707244371</v>
      </c>
      <c r="AD19" s="59">
        <f>IF(患者数!$Z19=0,"…",患者数!AD19/患者数!$Z19*100)</f>
        <v>1.3276843116486441</v>
      </c>
      <c r="AE19" s="59">
        <f>IF(患者数!$Z19=0,"…",患者数!AE19/患者数!$Z19*100)</f>
        <v>0.11577210138680198</v>
      </c>
      <c r="AF19" s="59">
        <f>IF($E19=0,"…",患者数!AF19/患者数!$E19*100)</f>
        <v>3.1805059450995744E-2</v>
      </c>
      <c r="AG19" s="59">
        <f>IF($E19=0,"…",患者数!AG19/患者数!$E19*100)</f>
        <v>2.2336937906737782</v>
      </c>
      <c r="AH19" s="59">
        <f>IF($E19=0,"…",患者数!AH19/患者数!$E19*100)</f>
        <v>0.15413221118559475</v>
      </c>
      <c r="AI19" s="59">
        <f>IF($E19=0,"…",患者数!AI19/患者数!$E19*100)</f>
        <v>0.14434603904682683</v>
      </c>
      <c r="AJ19" s="36">
        <f>+患者数!AJ19</f>
        <v>40686</v>
      </c>
      <c r="AK19" s="63">
        <f>IF(患者数!E19=0,"…",患者数!AK19/患者数!$E19*100)</f>
        <v>0</v>
      </c>
      <c r="AL19" s="55">
        <f>IF(患者数!AJ19=0,"…",患者数!AL19/患者数!$AJ19*100)</f>
        <v>0.12535024332694295</v>
      </c>
      <c r="AM19" s="36">
        <f>+患者数!AM19</f>
        <v>40759</v>
      </c>
      <c r="AN19" s="55">
        <f>IF(患者数!$E19=0,"…",患者数!AN19/患者数!$E19*100)</f>
        <v>0.81714537358712136</v>
      </c>
      <c r="AO19" s="59">
        <f>IF(患者数!$AM19=0,"…",患者数!AO19/患者数!$AM19*100)</f>
        <v>1.6168208248484996</v>
      </c>
      <c r="AP19" s="36">
        <f>+患者数!AP19</f>
        <v>40344</v>
      </c>
      <c r="AQ19" s="59">
        <f>IF(患者数!$AP19=0,"…",患者数!AQ19/患者数!$AP19*100)</f>
        <v>2.855443188578227</v>
      </c>
      <c r="AR19" s="59">
        <f>IF(患者数!$AP19=0,"…",患者数!AR19/患者数!$AP19*100)</f>
        <v>0.25778306563553438</v>
      </c>
      <c r="AS19" s="59">
        <f>IF($E19=0,"…",患者数!AS19/患者数!$E19*100)</f>
        <v>1.3553848412193572</v>
      </c>
      <c r="AT19" s="59">
        <f>IF($E19=0,"…",患者数!AT19/患者数!$E19*100)</f>
        <v>0.16391838332436268</v>
      </c>
      <c r="AU19" s="59">
        <f>IF($E19=0,"…",患者数!AU19/患者数!$E19*100)</f>
        <v>6.850320497137545E-2</v>
      </c>
      <c r="AV19" s="59">
        <f>IF($E19=0,"…",患者数!AV19/患者数!$E19*100)</f>
        <v>1.7052404951803102</v>
      </c>
      <c r="AW19" s="36">
        <f>+患者数!AW19</f>
        <v>40770</v>
      </c>
      <c r="AX19" s="59">
        <f>IF($AW19=0,"…",患者数!AX19/$AW19*100)</f>
        <v>19.251900907530047</v>
      </c>
      <c r="AY19" s="59">
        <f>IF($AW19=0,"…",患者数!AY19/$AW19*100)</f>
        <v>13.195977434388032</v>
      </c>
      <c r="AZ19" s="59">
        <f>IF($AW19=0,"…",患者数!AZ19/$AW19*100)</f>
        <v>15.155751778268334</v>
      </c>
      <c r="BA19" s="59">
        <f>IF($AW19=0,"…",患者数!BA19/$AW19*100)</f>
        <v>3.2965415746872702</v>
      </c>
      <c r="BB19" s="59">
        <f>IF($AW19=0,"…",患者数!BB19/$AW19*100)</f>
        <v>16.83590875643856</v>
      </c>
      <c r="BC19" s="59">
        <f>IF($AW19=0,"…",患者数!BC19/$AW19*100)</f>
        <v>5.0870738287956829</v>
      </c>
      <c r="BD19" s="59">
        <f>IF($AW19=0,"…",患者数!BD19/$AW19*100)</f>
        <v>0.54451802796173654</v>
      </c>
      <c r="BE19" s="59">
        <f>IF($AW19=0,"…",患者数!BE19/$AW19*100)</f>
        <v>4.9840569045867058</v>
      </c>
      <c r="BF19" s="59">
        <f>IF($AW19=0,"…",患者数!BF19/$AW19*100)</f>
        <v>0.46848172675987243</v>
      </c>
      <c r="BG19" s="59" t="s">
        <v>77</v>
      </c>
      <c r="BH19" s="59" t="s">
        <v>77</v>
      </c>
      <c r="BI19" s="59" t="s">
        <v>77</v>
      </c>
      <c r="BJ19" s="59" t="s">
        <v>77</v>
      </c>
      <c r="BK19" s="31"/>
      <c r="BL19" s="37"/>
    </row>
    <row r="20" spans="1:76" s="19" customFormat="1" ht="16.95" customHeight="1" x14ac:dyDescent="0.15">
      <c r="A20" s="97"/>
      <c r="B20" s="101"/>
      <c r="C20" s="44" t="s">
        <v>78</v>
      </c>
      <c r="D20" s="35">
        <f>+患者数!D20</f>
        <v>39547</v>
      </c>
      <c r="E20" s="35">
        <f>+患者数!E20</f>
        <v>39092</v>
      </c>
      <c r="F20" s="56">
        <f>IF($E20=0,"…",患者数!F20/患者数!$E20*100)</f>
        <v>6.395170367338586E-2</v>
      </c>
      <c r="G20" s="56">
        <f>IF($E20=0,"…",患者数!G20/患者数!$E20*100)</f>
        <v>0.33254885910160648</v>
      </c>
      <c r="H20" s="56">
        <f>IF($E20=0,"…",患者数!H20/患者数!$E20*100)</f>
        <v>1.3199631638186842</v>
      </c>
      <c r="I20" s="56">
        <f>IF($E20=0,"…",患者数!I20/患者数!$E20*100)</f>
        <v>1.0718305535659471</v>
      </c>
      <c r="J20" s="56">
        <f>IF($E20=0,"…",患者数!J20/患者数!$E20*100)</f>
        <v>0.13046147549370715</v>
      </c>
      <c r="K20" s="56">
        <f>IF($E20=0,"…",患者数!K20/患者数!$E20*100)</f>
        <v>0.12790340734677172</v>
      </c>
      <c r="L20" s="35">
        <f>+患者数!L20</f>
        <v>21052</v>
      </c>
      <c r="M20" s="56">
        <f>IF((患者数!$L20+患者数!$R20)=0,"…",患者数!M20/(患者数!$L20+患者数!$R20)*100)</f>
        <v>19.882073031964413</v>
      </c>
      <c r="N20" s="56">
        <f>IF((患者数!$L20+患者数!$R20)=0,"…",患者数!N20/(患者数!$L20+患者数!$R20)*100)</f>
        <v>8.9195200165511537</v>
      </c>
      <c r="O20" s="56">
        <f>IF((患者数!$L20+患者数!$R20)=0,"…",患者数!O20/(患者数!$L20+患者数!$R20)*100)</f>
        <v>13.062480604117098</v>
      </c>
      <c r="P20" s="56">
        <f>IF((患者数!$L20+患者数!$R20)=0,"…",患者数!P20/(患者数!$L20+患者数!$R20)*100)</f>
        <v>12.578876590462398</v>
      </c>
      <c r="Q20" s="56">
        <f>IF((患者数!$L20+患者数!$R20)=0,"…",患者数!Q20/(患者数!$L20+患者数!$R20)*100)</f>
        <v>6.0127236991827875</v>
      </c>
      <c r="R20" s="56">
        <f>IF((患者数!$L20+患者数!$R20)=0,"…",患者数!R20/(患者数!$L20+患者数!$R20)*100)</f>
        <v>45.557049756904931</v>
      </c>
      <c r="S20" s="35">
        <f>+患者数!S20</f>
        <v>38363</v>
      </c>
      <c r="T20" s="56">
        <f>IF(患者数!$S20=0,"…",患者数!T20/患者数!$S20*100)</f>
        <v>4.1446185126293562</v>
      </c>
      <c r="U20" s="56">
        <f>IF(患者数!$S20=0,"…",患者数!U20/患者数!$S20*100)</f>
        <v>1.8246748168808488E-2</v>
      </c>
      <c r="V20" s="56">
        <f>IF(患者数!$S20=0,"…",患者数!V20/患者数!$S20*100)</f>
        <v>2.5858248833511457</v>
      </c>
      <c r="W20" s="56">
        <f>IF(患者数!$S20=0,"…",患者数!W20/患者数!$S20*100)</f>
        <v>1.6005004822354871</v>
      </c>
      <c r="X20" s="35" t="str">
        <f>+患者数!X20</f>
        <v>…</v>
      </c>
      <c r="Y20" s="56" t="s">
        <v>77</v>
      </c>
      <c r="Z20" s="35">
        <f>+患者数!Z20</f>
        <v>38647</v>
      </c>
      <c r="AA20" s="56">
        <f>IF(患者数!$Z20=0,"…",患者数!AA20/患者数!$Z20*100)</f>
        <v>4.1581494035759565</v>
      </c>
      <c r="AB20" s="56">
        <f>IF(患者数!$Z20=0,"…",患者数!AB20/患者数!$Z20*100)</f>
        <v>7.9178202706549019</v>
      </c>
      <c r="AC20" s="56">
        <f>IF(患者数!$Z20=0,"…",患者数!AC20/患者数!$Z20*100)</f>
        <v>6.921623929412374</v>
      </c>
      <c r="AD20" s="56">
        <f>IF(患者数!$Z20=0,"…",患者数!AD20/患者数!$Z20*100)</f>
        <v>1.2471860687763605</v>
      </c>
      <c r="AE20" s="56">
        <f>IF(患者数!$Z20=0,"…",患者数!AE20/患者数!$Z20*100)</f>
        <v>0.15525137785597848</v>
      </c>
      <c r="AF20" s="56">
        <f>IF($E20=0,"…",患者数!AF20/患者数!$E20*100)</f>
        <v>2.5580681469354345E-2</v>
      </c>
      <c r="AG20" s="56">
        <f>IF($E20=0,"…",患者数!AG20/患者数!$E20*100)</f>
        <v>2.3278420137112454</v>
      </c>
      <c r="AH20" s="56">
        <f>IF($E20=0,"…",患者数!AH20/患者数!$E20*100)</f>
        <v>0.14836795252225521</v>
      </c>
      <c r="AI20" s="56">
        <f>IF($E20=0,"…",患者数!AI20/患者数!$E20*100)</f>
        <v>0.17394863399160954</v>
      </c>
      <c r="AJ20" s="35" t="s">
        <v>77</v>
      </c>
      <c r="AK20" s="56">
        <f>IF(患者数!E20=0,"…",患者数!AK20/患者数!$E20*100)</f>
        <v>0</v>
      </c>
      <c r="AL20" s="56" t="s">
        <v>77</v>
      </c>
      <c r="AM20" s="35" t="s">
        <v>77</v>
      </c>
      <c r="AN20" s="56">
        <f>IF(患者数!$E20=0,"…",患者数!AN20/患者数!$E20*100)</f>
        <v>0.59091374194208535</v>
      </c>
      <c r="AO20" s="56" t="s">
        <v>77</v>
      </c>
      <c r="AP20" s="35">
        <f>+患者数!AP20</f>
        <v>38515</v>
      </c>
      <c r="AQ20" s="56">
        <f>IF(患者数!$AP20=0,"…",患者数!AQ20/患者数!$AP20*100)</f>
        <v>2.2848240945086329</v>
      </c>
      <c r="AR20" s="56">
        <f>IF(患者数!$AP20=0,"…",患者数!AR20/患者数!$AP20*100)</f>
        <v>0.21290406335194079</v>
      </c>
      <c r="AS20" s="56">
        <f>IF($E20=0,"…",患者数!AS20/患者数!$E20*100)</f>
        <v>1.4632149800470684</v>
      </c>
      <c r="AT20" s="56">
        <f>IF($E20=0,"…",患者数!AT20/患者数!$E20*100)</f>
        <v>0.15604215696306151</v>
      </c>
      <c r="AU20" s="56">
        <f>IF($E20=0,"…",患者数!AU20/患者数!$E20*100)</f>
        <v>4.3487158497902384E-2</v>
      </c>
      <c r="AV20" s="56">
        <f>IF($E20=0,"…",患者数!AV20/患者数!$E20*100)</f>
        <v>1.7036733858589992</v>
      </c>
      <c r="AW20" s="35">
        <f>+患者数!AW20</f>
        <v>38946</v>
      </c>
      <c r="AX20" s="56">
        <f>IF($AW20=0,"…",患者数!AX20/$AW20*100)</f>
        <v>20.633697940738458</v>
      </c>
      <c r="AY20" s="56">
        <f>IF($AW20=0,"…",患者数!AY20/$AW20*100)</f>
        <v>14.152929697529915</v>
      </c>
      <c r="AZ20" s="56">
        <f>IF($AW20=0,"…",患者数!AZ20/$AW20*100)</f>
        <v>16.563960355363839</v>
      </c>
      <c r="BA20" s="56">
        <f>IF($AW20=0,"…",患者数!BA20/$AW20*100)</f>
        <v>3.4997175576439172</v>
      </c>
      <c r="BB20" s="56">
        <f>IF($AW20=0,"…",患者数!BB20/$AW20*100)</f>
        <v>17.950495557952038</v>
      </c>
      <c r="BC20" s="56">
        <f>IF($AW20=0,"…",患者数!BC20/$AW20*100)</f>
        <v>4.7784111333641448</v>
      </c>
      <c r="BD20" s="56">
        <f>IF($AW20=0,"…",患者数!BD20/$AW20*100)</f>
        <v>0.53920813433985515</v>
      </c>
      <c r="BE20" s="56">
        <f>IF($AW20=0,"…",患者数!BE20/$AW20*100)</f>
        <v>5.7772300107841632</v>
      </c>
      <c r="BF20" s="56">
        <f>IF($AW20=0,"…",患者数!BF20/$AW20*100)</f>
        <v>0.38001335182046936</v>
      </c>
      <c r="BG20" s="56" t="s">
        <v>77</v>
      </c>
      <c r="BH20" s="56" t="s">
        <v>77</v>
      </c>
      <c r="BI20" s="56" t="s">
        <v>77</v>
      </c>
      <c r="BJ20" s="56" t="s">
        <v>77</v>
      </c>
      <c r="BK20" s="31"/>
      <c r="BL20" s="37"/>
    </row>
    <row r="21" spans="1:76" s="19" customFormat="1" ht="16.95" customHeight="1" x14ac:dyDescent="0.15">
      <c r="A21" s="97"/>
      <c r="B21" s="101"/>
      <c r="C21" s="44" t="s">
        <v>79</v>
      </c>
      <c r="D21" s="35">
        <f>+患者数!D21</f>
        <v>37474</v>
      </c>
      <c r="E21" s="35">
        <f>+患者数!E21</f>
        <v>37117</v>
      </c>
      <c r="F21" s="56">
        <f>IF($E21=0,"…",患者数!F21/患者数!$E21*100)</f>
        <v>8.6213864267047455E-2</v>
      </c>
      <c r="G21" s="56">
        <f>IF($E21=0,"…",患者数!G21/患者数!$E21*100)</f>
        <v>0.2640299593178328</v>
      </c>
      <c r="H21" s="56">
        <f>IF($E21=0,"…",患者数!H21/患者数!$E21*100)</f>
        <v>1.1180860522132716</v>
      </c>
      <c r="I21" s="56">
        <f>IF($E21=0,"…",患者数!I21/患者数!$E21*100)</f>
        <v>0.83250262682867693</v>
      </c>
      <c r="J21" s="56">
        <f>IF($E21=0,"…",患者数!J21/患者数!$E21*100)</f>
        <v>0.19667537785920197</v>
      </c>
      <c r="K21" s="56">
        <f>IF($E21=0,"…",患者数!K21/患者数!$E21*100)</f>
        <v>9.4296414042083151E-2</v>
      </c>
      <c r="L21" s="35">
        <f>+患者数!L21</f>
        <v>18817</v>
      </c>
      <c r="M21" s="56">
        <f>IF((患者数!$L21+患者数!$R21)=0,"…",患者数!M21/(患者数!$L21+患者数!$R21)*100)</f>
        <v>18.548518619189995</v>
      </c>
      <c r="N21" s="56">
        <f>IF((患者数!$L21+患者数!$R21)=0,"…",患者数!N21/(患者数!$L21+患者数!$R21)*100)</f>
        <v>8.4588203316118502</v>
      </c>
      <c r="O21" s="56">
        <f>IF((患者数!$L21+患者数!$R21)=0,"…",患者数!O21/(患者数!$L21+患者数!$R21)*100)</f>
        <v>12.590377820059798</v>
      </c>
      <c r="P21" s="56">
        <f>IF((患者数!$L21+患者数!$R21)=0,"…",患者数!P21/(患者数!$L21+患者数!$R21)*100)</f>
        <v>11.549334058167981</v>
      </c>
      <c r="Q21" s="56">
        <f>IF((患者数!$L21+患者数!$R21)=0,"…",患者数!Q21/(患者数!$L21+患者数!$R21)*100)</f>
        <v>5.8765969013318831</v>
      </c>
      <c r="R21" s="56">
        <f>IF((患者数!$L21+患者数!$R21)=0,"…",患者数!R21/(患者数!$L21+患者数!$R21)*100)</f>
        <v>48.852949170970369</v>
      </c>
      <c r="S21" s="35">
        <f>+患者数!S21</f>
        <v>36527</v>
      </c>
      <c r="T21" s="56">
        <f>IF(患者数!$S21=0,"…",患者数!T21/患者数!$S21*100)</f>
        <v>3.9641908725052701</v>
      </c>
      <c r="U21" s="56">
        <f>IF(患者数!$S21=0,"…",患者数!U21/患者数!$S21*100)</f>
        <v>1.642620527281189E-2</v>
      </c>
      <c r="V21" s="56">
        <f>IF(患者数!$S21=0,"…",患者数!V21/患者数!$S21*100)</f>
        <v>2.2722917294056453</v>
      </c>
      <c r="W21" s="56">
        <f>IF(患者数!$S21=0,"…",患者数!W21/患者数!$S21*100)</f>
        <v>1.7165384510088428</v>
      </c>
      <c r="X21" s="35">
        <f>+患者数!X21</f>
        <v>37201</v>
      </c>
      <c r="Y21" s="56">
        <f>IF(患者数!$X21=0,"…",患者数!Y21/患者数!$X21*100)</f>
        <v>0.97040402139727433</v>
      </c>
      <c r="Z21" s="35">
        <f>+患者数!Z21</f>
        <v>36720</v>
      </c>
      <c r="AA21" s="56">
        <f>IF(患者数!$Z21=0,"…",患者数!AA21/患者数!$Z21*100)</f>
        <v>4.0141612200435732</v>
      </c>
      <c r="AB21" s="56">
        <f>IF(患者数!$Z21=0,"…",患者数!AB21/患者数!$Z21*100)</f>
        <v>8.0528322440087141</v>
      </c>
      <c r="AC21" s="56">
        <f>IF(患者数!$Z21=0,"…",患者数!AC21/患者数!$Z21*100)</f>
        <v>7.1132897603485841</v>
      </c>
      <c r="AD21" s="56">
        <f>IF(患者数!$Z21=0,"…",患者数!AD21/患者数!$Z21*100)</f>
        <v>1.2363834422657953</v>
      </c>
      <c r="AE21" s="56">
        <f>IF(患者数!$Z21=0,"…",患者数!AE21/患者数!$Z21*100)</f>
        <v>0.11437908496732027</v>
      </c>
      <c r="AF21" s="56">
        <f>IF($E21=0,"…",患者数!AF21/患者数!$E21*100)</f>
        <v>5.3883665166904659E-3</v>
      </c>
      <c r="AG21" s="56">
        <f>IF($E21=0,"…",患者数!AG21/患者数!$E21*100)</f>
        <v>2.3439394347603524</v>
      </c>
      <c r="AH21" s="56">
        <f>IF($E21=0,"…",患者数!AH21/患者数!$E21*100)</f>
        <v>0.14818007920898779</v>
      </c>
      <c r="AI21" s="56">
        <f>IF($E21=0,"…",患者数!AI21/患者数!$E21*100)</f>
        <v>0.14818007920898779</v>
      </c>
      <c r="AJ21" s="35" t="s">
        <v>77</v>
      </c>
      <c r="AK21" s="56">
        <f>IF(患者数!E21=0,"…",患者数!AK21/患者数!$E21*100)</f>
        <v>0</v>
      </c>
      <c r="AL21" s="56" t="s">
        <v>77</v>
      </c>
      <c r="AM21" s="35" t="s">
        <v>77</v>
      </c>
      <c r="AN21" s="56">
        <f>IF(患者数!$E21=0,"…",患者数!AN21/患者数!$E21*100)</f>
        <v>0.54153083492739174</v>
      </c>
      <c r="AO21" s="56" t="s">
        <v>77</v>
      </c>
      <c r="AP21" s="35">
        <f>+患者数!AP21</f>
        <v>36523</v>
      </c>
      <c r="AQ21" s="56">
        <f>IF(患者数!$AP21=0,"…",患者数!AQ21/患者数!$AP21*100)</f>
        <v>1.8454124798072447</v>
      </c>
      <c r="AR21" s="56">
        <f>IF(患者数!$AP21=0,"…",患者数!AR21/患者数!$AP21*100)</f>
        <v>0.22177805766229497</v>
      </c>
      <c r="AS21" s="56">
        <f>IF($E21=0,"…",患者数!AS21/患者数!$E21*100)</f>
        <v>1.4791066088315328</v>
      </c>
      <c r="AT21" s="56">
        <f>IF($E21=0,"…",患者数!AT21/患者数!$E21*100)</f>
        <v>0.19398119460085675</v>
      </c>
      <c r="AU21" s="56">
        <f>IF($E21=0,"…",患者数!AU21/患者数!$E21*100)</f>
        <v>3.7718565616833254E-2</v>
      </c>
      <c r="AV21" s="56">
        <f>IF($E21=0,"…",患者数!AV21/患者数!$E21*100)</f>
        <v>1.8158795161246868</v>
      </c>
      <c r="AW21" s="35">
        <f>+患者数!AW21</f>
        <v>36966</v>
      </c>
      <c r="AX21" s="56">
        <f>IF($AW21=0,"…",患者数!AX21/$AW21*100)</f>
        <v>24.600984688632799</v>
      </c>
      <c r="AY21" s="56">
        <f>IF($AW21=0,"…",患者数!AY21/$AW21*100)</f>
        <v>16.014716225720932</v>
      </c>
      <c r="AZ21" s="56">
        <f>IF($AW21=0,"…",患者数!AZ21/$AW21*100)</f>
        <v>17.748742087323485</v>
      </c>
      <c r="BA21" s="56">
        <f>IF($AW21=0,"…",患者数!BA21/$AW21*100)</f>
        <v>3.6763512416815454</v>
      </c>
      <c r="BB21" s="56">
        <f>IF($AW21=0,"…",患者数!BB21/$AW21*100)</f>
        <v>17.889411892008873</v>
      </c>
      <c r="BC21" s="56">
        <f>IF($AW21=0,"…",患者数!BC21/$AW21*100)</f>
        <v>5.039766271709138</v>
      </c>
      <c r="BD21" s="56">
        <f>IF($AW21=0,"…",患者数!BD21/$AW21*100)</f>
        <v>0.53562733322512579</v>
      </c>
      <c r="BE21" s="56">
        <f>IF($AW21=0,"…",患者数!BE21/$AW21*100)</f>
        <v>5.816155386030406</v>
      </c>
      <c r="BF21" s="56">
        <f>IF($AW21=0,"…",患者数!BF21/$AW21*100)</f>
        <v>0.43824054536601198</v>
      </c>
      <c r="BG21" s="56" t="s">
        <v>77</v>
      </c>
      <c r="BH21" s="56" t="s">
        <v>77</v>
      </c>
      <c r="BI21" s="56" t="s">
        <v>77</v>
      </c>
      <c r="BJ21" s="56" t="s">
        <v>77</v>
      </c>
      <c r="BK21" s="31"/>
      <c r="BL21" s="37"/>
    </row>
    <row r="22" spans="1:76" s="19" customFormat="1" ht="16.95" customHeight="1" x14ac:dyDescent="0.15">
      <c r="A22" s="97"/>
      <c r="B22" s="101"/>
      <c r="C22" s="45" t="s">
        <v>84</v>
      </c>
      <c r="D22" s="40">
        <f>+患者数!D22</f>
        <v>118136</v>
      </c>
      <c r="E22" s="40">
        <f>+患者数!E22</f>
        <v>117083</v>
      </c>
      <c r="F22" s="57">
        <f>IF($E22=0,"…",患者数!F22/患者数!$E22*100)</f>
        <v>7.2598071453584198E-2</v>
      </c>
      <c r="G22" s="57">
        <f>IF($E22=0,"…",患者数!G22/患者数!$E22*100)</f>
        <v>0.2972250454805565</v>
      </c>
      <c r="H22" s="57">
        <f>IF($E22=0,"…",患者数!H22/患者数!$E22*100)</f>
        <v>1.4118189660326435</v>
      </c>
      <c r="I22" s="57">
        <f>IF($E22=0,"…",患者数!I22/患者数!$E22*100)</f>
        <v>1.1333840096341912</v>
      </c>
      <c r="J22" s="57">
        <f>IF($E22=0,"…",患者数!J22/患者数!$E22*100)</f>
        <v>0.16654851686410493</v>
      </c>
      <c r="K22" s="57">
        <f>IF($E22=0,"…",患者数!K22/患者数!$E22*100)</f>
        <v>0.12640605382506426</v>
      </c>
      <c r="L22" s="40">
        <f>+患者数!L22</f>
        <v>63500</v>
      </c>
      <c r="M22" s="57">
        <f>IF((患者数!$L22+患者数!$R22)=0,"…",患者数!M22/(患者数!$L22+患者数!$R22)*100)</f>
        <v>19.903298221377998</v>
      </c>
      <c r="N22" s="57">
        <f>IF((患者数!$L22+患者数!$R22)=0,"…",患者数!N22/(患者数!$L22+患者数!$R22)*100)</f>
        <v>8.8741150060438621</v>
      </c>
      <c r="O22" s="57">
        <f>IF((患者数!$L22+患者数!$R22)=0,"…",患者数!O22/(患者数!$L22+患者数!$R22)*100)</f>
        <v>13.341391814885167</v>
      </c>
      <c r="P22" s="57">
        <f>IF((患者数!$L22+患者数!$R22)=0,"…",患者数!P22/(患者数!$L22+患者数!$R22)*100)</f>
        <v>12.707649801415991</v>
      </c>
      <c r="Q22" s="57">
        <f>IF((患者数!$L22+患者数!$R22)=0,"…",患者数!Q22/(患者数!$L22+患者数!$R22)*100)</f>
        <v>6.1474702123985496</v>
      </c>
      <c r="R22" s="57">
        <f>IF((患者数!$L22+患者数!$R22)=0,"…",患者数!R22/(患者数!$L22+患者数!$R22)*100)</f>
        <v>45.173545156276987</v>
      </c>
      <c r="S22" s="40">
        <f>+患者数!S22</f>
        <v>115204</v>
      </c>
      <c r="T22" s="57">
        <f>IF(患者数!$S22=0,"…",患者数!T22/患者数!$S22*100)</f>
        <v>4.0554147425436611</v>
      </c>
      <c r="U22" s="57">
        <f>IF(患者数!$S22=0,"…",患者数!U22/患者数!$S22*100)</f>
        <v>1.4756432068330962E-2</v>
      </c>
      <c r="V22" s="57">
        <f>IF(患者数!$S22=0,"…",患者数!V22/患者数!$S22*100)</f>
        <v>2.4287351133641195</v>
      </c>
      <c r="W22" s="57">
        <f>IF(患者数!$S22=0,"…",患者数!W22/患者数!$S22*100)</f>
        <v>1.6614006458109092</v>
      </c>
      <c r="X22" s="40">
        <f>+患者数!X22</f>
        <v>77831</v>
      </c>
      <c r="Y22" s="57">
        <f>IF(患者数!$X22=0,"…",患者数!Y22/患者数!$X22*100)</f>
        <v>0.92379643072811601</v>
      </c>
      <c r="Z22" s="40">
        <f>+患者数!Z22</f>
        <v>115964</v>
      </c>
      <c r="AA22" s="57">
        <f>IF(患者数!$Z22=0,"…",患者数!AA22/患者数!$Z22*100)</f>
        <v>4.211651891966472</v>
      </c>
      <c r="AB22" s="57">
        <f>IF(患者数!$Z22=0,"…",患者数!AB22/患者数!$Z22*100)</f>
        <v>8.2404884274429993</v>
      </c>
      <c r="AC22" s="57">
        <f>IF(患者数!$Z22=0,"…",患者数!AC22/患者数!$Z22*100)</f>
        <v>7.2479390155565522</v>
      </c>
      <c r="AD22" s="57">
        <f>IF(患者数!$Z22=0,"…",患者数!AD22/患者数!$Z22*100)</f>
        <v>1.2719464661446656</v>
      </c>
      <c r="AE22" s="57">
        <f>IF(患者数!$Z22=0,"…",患者数!AE22/患者数!$Z22*100)</f>
        <v>0.12848815149529164</v>
      </c>
      <c r="AF22" s="57">
        <f>IF($E22=0,"…",患者数!AF22/患者数!$E22*100)</f>
        <v>2.1352373956936531E-2</v>
      </c>
      <c r="AG22" s="57">
        <f>IF($E22=0,"…",患者数!AG22/患者数!$E22*100)</f>
        <v>2.3000777226412032</v>
      </c>
      <c r="AH22" s="57">
        <f>IF($E22=0,"…",患者数!AH22/患者数!$E22*100)</f>
        <v>0.15032071265683319</v>
      </c>
      <c r="AI22" s="57">
        <f>IF($E22=0,"…",患者数!AI22/患者数!$E22*100)</f>
        <v>0.15544528240649794</v>
      </c>
      <c r="AJ22" s="40">
        <f>+患者数!AJ22</f>
        <v>40686</v>
      </c>
      <c r="AK22" s="60">
        <f>IF(患者数!E22=0,"…",患者数!AK22/患者数!$E22*100)</f>
        <v>0</v>
      </c>
      <c r="AL22" s="57">
        <f>IF(患者数!AJ22=0,"…",患者数!AL22/患者数!$AJ22*100)</f>
        <v>0.12535024332694295</v>
      </c>
      <c r="AM22" s="40">
        <f>+患者数!AM22</f>
        <v>40759</v>
      </c>
      <c r="AN22" s="60">
        <f>IF(患者数!$E22=0,"…",患者数!AN22/患者数!$E22*100)</f>
        <v>0.65423673804053539</v>
      </c>
      <c r="AO22" s="57">
        <f>IF(患者数!$AM22=0,"…",患者数!AO22/患者数!$AM22*100)</f>
        <v>1.6168208248484996</v>
      </c>
      <c r="AP22" s="40">
        <f>+患者数!AP22</f>
        <v>115382</v>
      </c>
      <c r="AQ22" s="57">
        <f>IF(患者数!$AP22=0,"…",患者数!AQ22/患者数!$AP22*100)</f>
        <v>2.3452531590716053</v>
      </c>
      <c r="AR22" s="57">
        <f>IF(患者数!$AP22=0,"…",患者数!AR22/患者数!$AP22*100)</f>
        <v>0.23140524518555755</v>
      </c>
      <c r="AS22" s="57">
        <f>IF($E22=0,"…",患者数!AS22/患者数!$E22*100)</f>
        <v>1.4306090551147477</v>
      </c>
      <c r="AT22" s="57">
        <f>IF($E22=0,"…",患者数!AT22/患者数!$E22*100)</f>
        <v>0.17081899165549225</v>
      </c>
      <c r="AU22" s="57">
        <f>IF($E22=0,"…",患者数!AU22/患者数!$E22*100)</f>
        <v>5.0391602538370217E-2</v>
      </c>
      <c r="AV22" s="57">
        <f>IF($E22=0,"…",患者数!AV22/患者数!$E22*100)</f>
        <v>1.7397914300111887</v>
      </c>
      <c r="AW22" s="40">
        <f>+患者数!AW22</f>
        <v>116682</v>
      </c>
      <c r="AX22" s="57">
        <f>IF($AW22=0,"…",患者数!AX22/$AW22*100)</f>
        <v>21.407757837541354</v>
      </c>
      <c r="AY22" s="57">
        <f>IF($AW22=0,"…",患者数!AY22/$AW22*100)</f>
        <v>14.408392039903328</v>
      </c>
      <c r="AZ22" s="57">
        <f>IF($AW22=0,"…",患者数!AZ22/$AW22*100)</f>
        <v>16.447266930631972</v>
      </c>
      <c r="BA22" s="57">
        <f>IF($AW22=0,"…",患者数!BA22/$AW22*100)</f>
        <v>3.4846848699885156</v>
      </c>
      <c r="BB22" s="57">
        <f>IF($AW22=0,"…",患者数!BB22/$AW22*100)</f>
        <v>17.541694520148781</v>
      </c>
      <c r="BC22" s="57">
        <f>IF($AW22=0,"…",患者数!BC22/$AW22*100)</f>
        <v>4.9690612090982329</v>
      </c>
      <c r="BD22" s="57">
        <f>IF($AW22=0,"…",患者数!BD22/$AW22*100)</f>
        <v>0.53992903789787627</v>
      </c>
      <c r="BE22" s="57">
        <f>IF($AW22=0,"…",患者数!BE22/$AW22*100)</f>
        <v>5.5124183678716516</v>
      </c>
      <c r="BF22" s="57">
        <f>IF($AW22=0,"…",患者数!BF22/$AW22*100)</f>
        <v>0.4293721396616445</v>
      </c>
      <c r="BG22" s="57" t="s">
        <v>77</v>
      </c>
      <c r="BH22" s="57" t="s">
        <v>77</v>
      </c>
      <c r="BI22" s="57" t="s">
        <v>77</v>
      </c>
      <c r="BJ22" s="57" t="s">
        <v>77</v>
      </c>
      <c r="BK22" s="31"/>
      <c r="BL22" s="37"/>
    </row>
    <row r="23" spans="1:76" s="19" customFormat="1" ht="16.95" customHeight="1" x14ac:dyDescent="0.15">
      <c r="A23" s="97"/>
      <c r="B23" s="102" t="s">
        <v>87</v>
      </c>
      <c r="C23" s="111"/>
      <c r="D23" s="46">
        <f>+患者数!D23</f>
        <v>11673</v>
      </c>
      <c r="E23" s="46">
        <f>+患者数!E23</f>
        <v>9837</v>
      </c>
      <c r="F23" s="64">
        <f>IF($E23=0,"…",患者数!F23/患者数!$E23*100)</f>
        <v>0.1321541120260242</v>
      </c>
      <c r="G23" s="64">
        <f>IF($E23=0,"…",患者数!G23/患者数!$E23*100)</f>
        <v>1.2605469147097692</v>
      </c>
      <c r="H23" s="64">
        <f>IF($E23=0,"…",患者数!H23/患者数!$E23*100)</f>
        <v>1.0978956999085088</v>
      </c>
      <c r="I23" s="64">
        <f>IF($E23=0,"…",患者数!I23/患者数!$E23*100)</f>
        <v>0.74209616753075125</v>
      </c>
      <c r="J23" s="64">
        <f>IF($E23=0,"…",患者数!J23/患者数!$E23*100)</f>
        <v>0.36596523330283626</v>
      </c>
      <c r="K23" s="64">
        <f>IF($E23=0,"…",患者数!K23/患者数!$E23*100)</f>
        <v>3.0497102775236352E-2</v>
      </c>
      <c r="L23" s="46">
        <f>+患者数!L23</f>
        <v>6330</v>
      </c>
      <c r="M23" s="64">
        <f>IF((患者数!$L23+患者数!$R23)=0,"…",患者数!M23/(患者数!$L23+患者数!$R23)*100)</f>
        <v>20.782982123239787</v>
      </c>
      <c r="N23" s="64">
        <f>IF((患者数!$L23+患者数!$R23)=0,"…",患者数!N23/(患者数!$L23+患者数!$R23)*100)</f>
        <v>10.306601418156397</v>
      </c>
      <c r="O23" s="64">
        <f>IF((患者数!$L23+患者数!$R23)=0,"…",患者数!O23/(患者数!$L23+患者数!$R23)*100)</f>
        <v>16.378707680015982</v>
      </c>
      <c r="P23" s="64">
        <f>IF((患者数!$L23+患者数!$R23)=0,"…",患者数!P23/(患者数!$L23+患者数!$R23)*100)</f>
        <v>15.749525616698293</v>
      </c>
      <c r="Q23" s="64">
        <f>IF((患者数!$L23+患者数!$R23)=0,"…",患者数!Q23/(患者数!$L23+患者数!$R23)*100)</f>
        <v>6.0121841605912314</v>
      </c>
      <c r="R23" s="64">
        <f>IF((患者数!$L23+患者数!$R23)=0,"…",患者数!R23/(患者数!$L23+患者数!$R23)*100)</f>
        <v>36.782183161889542</v>
      </c>
      <c r="S23" s="46">
        <f>+患者数!S23</f>
        <v>9776</v>
      </c>
      <c r="T23" s="64">
        <f>IF(患者数!$S23=0,"…",患者数!T23/患者数!$S23*100)</f>
        <v>5.7078559738134205</v>
      </c>
      <c r="U23" s="64">
        <f>IF(患者数!$S23=0,"…",患者数!U23/患者数!$S23*100)</f>
        <v>2.0458265139116204E-2</v>
      </c>
      <c r="V23" s="64">
        <f>IF(患者数!$S23=0,"…",患者数!V23/患者数!$S23*100)</f>
        <v>3.1301145662847794</v>
      </c>
      <c r="W23" s="64">
        <f>IF(患者数!$S23=0,"…",患者数!W23/患者数!$S23*100)</f>
        <v>2.8641571194762685</v>
      </c>
      <c r="X23" s="46">
        <f>+患者数!X23</f>
        <v>5801</v>
      </c>
      <c r="Y23" s="64">
        <f>IF(患者数!$X23=0,"…",患者数!Y23/患者数!$X23*100)</f>
        <v>0.87915876573004659</v>
      </c>
      <c r="Z23" s="46">
        <f>+患者数!Z23</f>
        <v>9764</v>
      </c>
      <c r="AA23" s="64">
        <f>IF(患者数!$Z23=0,"…",患者数!AA23/患者数!$Z23*100)</f>
        <v>4.5473166734944694</v>
      </c>
      <c r="AB23" s="64">
        <f>IF(患者数!$Z23=0,"…",患者数!AB23/患者数!$Z23*100)</f>
        <v>6.0528471937730437</v>
      </c>
      <c r="AC23" s="64">
        <f>IF(患者数!$Z23=0,"…",患者数!AC23/患者数!$Z23*100)</f>
        <v>4.9774682507169192</v>
      </c>
      <c r="AD23" s="64">
        <f>IF(患者数!$Z23=0,"…",患者数!AD23/患者数!$Z23*100)</f>
        <v>1.6079475624743957</v>
      </c>
      <c r="AE23" s="64">
        <f>IF(患者数!$Z23=0,"…",患者数!AE23/患者数!$Z23*100)</f>
        <v>8.1933633756657104E-2</v>
      </c>
      <c r="AF23" s="64">
        <f>IF($E23=0,"…",患者数!AF23/患者数!$E23*100)</f>
        <v>3.0497102775236352E-2</v>
      </c>
      <c r="AG23" s="64">
        <f>IF($E23=0,"…",患者数!AG23/患者数!$E23*100)</f>
        <v>2.1957913998170175</v>
      </c>
      <c r="AH23" s="64">
        <f>IF($E23=0,"…",患者数!AH23/患者数!$E23*100)</f>
        <v>0.12198841110094541</v>
      </c>
      <c r="AI23" s="64">
        <f>IF($E23=0,"…",患者数!AI23/患者数!$E23*100)</f>
        <v>0.3151367286774423</v>
      </c>
      <c r="AJ23" s="46">
        <f>+患者数!AJ23</f>
        <v>3336</v>
      </c>
      <c r="AK23" s="64">
        <f>IF(患者数!E23=0,"…",患者数!AK23/患者数!$E23*100)</f>
        <v>0</v>
      </c>
      <c r="AL23" s="64">
        <f>IF(患者数!AJ23=0,"…",患者数!AL23/患者数!$AJ23*100)</f>
        <v>0.26978417266187049</v>
      </c>
      <c r="AM23" s="46">
        <f>+患者数!AM23</f>
        <v>3376</v>
      </c>
      <c r="AN23" s="64">
        <f>IF(患者数!$E23=0,"…",患者数!AN23/患者数!$E23*100)</f>
        <v>0.92507878418216938</v>
      </c>
      <c r="AO23" s="64">
        <f>IF(患者数!$AM23=0,"…",患者数!AO23/患者数!$AM23*100)</f>
        <v>2.1919431279620856</v>
      </c>
      <c r="AP23" s="46">
        <f>+患者数!AP23</f>
        <v>9333</v>
      </c>
      <c r="AQ23" s="64">
        <f>IF(患者数!$AP23=0,"…",患者数!AQ23/患者数!$AP23*100)</f>
        <v>4.6394514089788927</v>
      </c>
      <c r="AR23" s="64">
        <f>IF(患者数!$AP23=0,"…",患者数!AR23/患者数!$AP23*100)</f>
        <v>0.72859744990892528</v>
      </c>
      <c r="AS23" s="64">
        <f>IF($E23=0,"…",患者数!AS23/患者数!$E23*100)</f>
        <v>2.1246314933414658</v>
      </c>
      <c r="AT23" s="64">
        <f>IF($E23=0,"…",患者数!AT23/患者数!$E23*100)</f>
        <v>0.35579953237775747</v>
      </c>
      <c r="AU23" s="64">
        <f>IF($E23=0,"…",患者数!AU23/患者数!$E23*100)</f>
        <v>0.10165700925078784</v>
      </c>
      <c r="AV23" s="64">
        <f>IF($E23=0,"…",患者数!AV23/患者数!$E23*100)</f>
        <v>3.7409779404289925</v>
      </c>
      <c r="AW23" s="46">
        <f>+患者数!AW23</f>
        <v>9785</v>
      </c>
      <c r="AX23" s="64">
        <f>IF($AW23=0,"…",患者数!AX23/$AW23*100)</f>
        <v>25.467552376085845</v>
      </c>
      <c r="AY23" s="64">
        <f>IF($AW23=0,"…",患者数!AY23/$AW23*100)</f>
        <v>24.936126724578436</v>
      </c>
      <c r="AZ23" s="64">
        <f>IF($AW23=0,"…",患者数!AZ23/$AW23*100)</f>
        <v>24.05723045477772</v>
      </c>
      <c r="BA23" s="64">
        <f>IF($AW23=0,"…",患者数!BA23/$AW23*100)</f>
        <v>3.852835973428717</v>
      </c>
      <c r="BB23" s="64">
        <f>IF($AW23=0,"…",患者数!BB23/$AW23*100)</f>
        <v>24.455799693408277</v>
      </c>
      <c r="BC23" s="64">
        <f>IF($AW23=0,"…",患者数!BC23/$AW23*100)</f>
        <v>5.5799693408277982</v>
      </c>
      <c r="BD23" s="64">
        <f>IF($AW23=0,"…",患者数!BD23/$AW23*100)</f>
        <v>0.47010730710270821</v>
      </c>
      <c r="BE23" s="64">
        <f>IF($AW23=0,"…",患者数!BE23/$AW23*100)</f>
        <v>8.4721512519161983</v>
      </c>
      <c r="BF23" s="64">
        <f>IF($AW23=0,"…",患者数!BF23/$AW23*100)</f>
        <v>0.77669902912621358</v>
      </c>
      <c r="BG23" s="64" t="s">
        <v>77</v>
      </c>
      <c r="BH23" s="64" t="s">
        <v>77</v>
      </c>
      <c r="BI23" s="64" t="s">
        <v>77</v>
      </c>
      <c r="BJ23" s="64" t="s">
        <v>77</v>
      </c>
      <c r="BK23" s="31"/>
      <c r="BL23" s="37"/>
    </row>
    <row r="24" spans="1:76" s="19" customFormat="1" ht="16.95" customHeight="1" x14ac:dyDescent="0.15">
      <c r="A24" s="97"/>
      <c r="B24" s="104" t="s">
        <v>88</v>
      </c>
      <c r="C24" s="47" t="s">
        <v>89</v>
      </c>
      <c r="D24" s="46">
        <f>+患者数!D24</f>
        <v>179</v>
      </c>
      <c r="E24" s="46">
        <f>+患者数!E24</f>
        <v>172</v>
      </c>
      <c r="F24" s="64">
        <f>IF($E24=0,"…",患者数!F24/患者数!$E24*100)</f>
        <v>0</v>
      </c>
      <c r="G24" s="64">
        <f>IF($E24=0,"…",患者数!G24/患者数!$E24*100)</f>
        <v>0</v>
      </c>
      <c r="H24" s="64">
        <f>IF($E24=0,"…",患者数!H24/患者数!$E24*100)</f>
        <v>1.1627906976744187</v>
      </c>
      <c r="I24" s="64">
        <f>IF($E24=0,"…",患者数!I24/患者数!$E24*100)</f>
        <v>0.58139534883720934</v>
      </c>
      <c r="J24" s="64">
        <f>IF($E24=0,"…",患者数!J24/患者数!$E24*100)</f>
        <v>0.58139534883720934</v>
      </c>
      <c r="K24" s="64">
        <f>IF($E24=0,"…",患者数!K24/患者数!$E24*100)</f>
        <v>0</v>
      </c>
      <c r="L24" s="46">
        <f>+患者数!L24</f>
        <v>114</v>
      </c>
      <c r="M24" s="64">
        <f>IF((患者数!$L24+患者数!$R24)=0,"…",患者数!M24/(患者数!$L24+患者数!$R24)*100)</f>
        <v>0</v>
      </c>
      <c r="N24" s="64">
        <f>IF((患者数!$L24+患者数!$R24)=0,"…",患者数!N24/(患者数!$L24+患者数!$R24)*100)</f>
        <v>1.4084507042253522</v>
      </c>
      <c r="O24" s="64">
        <f>IF((患者数!$L24+患者数!$R24)=0,"…",患者数!O24/(患者数!$L24+患者数!$R24)*100)</f>
        <v>8.4507042253521121</v>
      </c>
      <c r="P24" s="64">
        <f>IF((患者数!$L24+患者数!$R24)=0,"…",患者数!P24/(患者数!$L24+患者数!$R24)*100)</f>
        <v>70.422535211267601</v>
      </c>
      <c r="Q24" s="64">
        <f>IF((患者数!$L24+患者数!$R24)=0,"…",患者数!Q24/(患者数!$L24+患者数!$R24)*100)</f>
        <v>41.549295774647888</v>
      </c>
      <c r="R24" s="64">
        <f>IF((患者数!$L24+患者数!$R24)=0,"…",患者数!R24/(患者数!$L24+患者数!$R24)*100)</f>
        <v>19.718309859154928</v>
      </c>
      <c r="S24" s="46">
        <f>+患者数!S24</f>
        <v>157</v>
      </c>
      <c r="T24" s="64">
        <f>IF(患者数!$S24=0,"…",患者数!T24/患者数!$S24*100)</f>
        <v>28.02547770700637</v>
      </c>
      <c r="U24" s="64">
        <f>IF(患者数!$S24=0,"…",患者数!U24/患者数!$S24*100)</f>
        <v>0</v>
      </c>
      <c r="V24" s="64">
        <f>IF(患者数!$S24=0,"…",患者数!V24/患者数!$S24*100)</f>
        <v>0</v>
      </c>
      <c r="W24" s="64">
        <f>IF(患者数!$S24=0,"…",患者数!W24/患者数!$S24*100)</f>
        <v>28.02547770700637</v>
      </c>
      <c r="X24" s="46">
        <f>+患者数!X24</f>
        <v>84</v>
      </c>
      <c r="Y24" s="64">
        <f>IF(患者数!$X24=0,"…",患者数!Y24/患者数!$X24*100)</f>
        <v>4.7619047619047619</v>
      </c>
      <c r="Z24" s="46">
        <f>+患者数!Z24</f>
        <v>166</v>
      </c>
      <c r="AA24" s="64">
        <f>IF(患者数!$Z24=0,"…",患者数!AA24/患者数!$Z24*100)</f>
        <v>7.2289156626506017</v>
      </c>
      <c r="AB24" s="64">
        <f>IF(患者数!$Z24=0,"…",患者数!AB24/患者数!$Z24*100)</f>
        <v>2.4096385542168677</v>
      </c>
      <c r="AC24" s="64">
        <f>IF(患者数!$Z24=0,"…",患者数!AC24/患者数!$Z24*100)</f>
        <v>1.8072289156626504</v>
      </c>
      <c r="AD24" s="64">
        <f>IF(患者数!$Z24=0,"…",患者数!AD24/患者数!$Z24*100)</f>
        <v>0.60240963855421692</v>
      </c>
      <c r="AE24" s="64">
        <f>IF(患者数!$Z24=0,"…",患者数!AE24/患者数!$Z24*100)</f>
        <v>0</v>
      </c>
      <c r="AF24" s="64">
        <f>IF($E24=0,"…",患者数!AF24/患者数!$E24*100)</f>
        <v>0</v>
      </c>
      <c r="AG24" s="64">
        <f>IF($E24=0,"…",患者数!AG24/患者数!$E24*100)</f>
        <v>0.58139534883720934</v>
      </c>
      <c r="AH24" s="64">
        <f>IF($E24=0,"…",患者数!AH24/患者数!$E24*100)</f>
        <v>0</v>
      </c>
      <c r="AI24" s="64">
        <f>IF($E24=0,"…",患者数!AI24/患者数!$E24*100)</f>
        <v>0</v>
      </c>
      <c r="AJ24" s="46">
        <f>+患者数!AJ24</f>
        <v>115</v>
      </c>
      <c r="AK24" s="55">
        <f>IF(患者数!E24=0,"…",患者数!AK24/患者数!$E24*100)</f>
        <v>0</v>
      </c>
      <c r="AL24" s="64">
        <f>IF(患者数!AJ24=0,"…",患者数!AL24/患者数!$AJ24*100)</f>
        <v>0</v>
      </c>
      <c r="AM24" s="46">
        <f>+患者数!AM24</f>
        <v>30</v>
      </c>
      <c r="AN24" s="55">
        <f>IF(患者数!$E24=0,"…",患者数!AN24/患者数!$E24*100)</f>
        <v>1.7441860465116279</v>
      </c>
      <c r="AO24" s="64">
        <f>IF(患者数!$AM24=0,"…",患者数!AO24/患者数!$AM24*100)</f>
        <v>0</v>
      </c>
      <c r="AP24" s="46">
        <f>+患者数!AP24</f>
        <v>165</v>
      </c>
      <c r="AQ24" s="64">
        <f>IF(患者数!$AP24=0,"…",患者数!AQ24/患者数!$AP24*100)</f>
        <v>0.60606060606060608</v>
      </c>
      <c r="AR24" s="64">
        <f>IF(患者数!$AP24=0,"…",患者数!AR24/患者数!$AP24*100)</f>
        <v>1.2121212121212122</v>
      </c>
      <c r="AS24" s="64">
        <f>IF($E24=0,"…",患者数!AS24/患者数!$E24*100)</f>
        <v>0.58139534883720934</v>
      </c>
      <c r="AT24" s="64">
        <f>IF($E24=0,"…",患者数!AT24/患者数!$E24*100)</f>
        <v>0.58139534883720934</v>
      </c>
      <c r="AU24" s="64" t="s">
        <v>77</v>
      </c>
      <c r="AV24" s="64" t="s">
        <v>77</v>
      </c>
      <c r="AW24" s="46">
        <f>+患者数!AW24</f>
        <v>166</v>
      </c>
      <c r="AX24" s="64">
        <f>IF($AW24=0,"…",患者数!AX24/$AW24*100)</f>
        <v>12.650602409638553</v>
      </c>
      <c r="AY24" s="64">
        <f>IF($AW24=0,"…",患者数!AY24/$AW24*100)</f>
        <v>8.4337349397590362</v>
      </c>
      <c r="AZ24" s="64">
        <f>IF($AW24=0,"…",患者数!AZ24/$AW24*100)</f>
        <v>1.8072289156626504</v>
      </c>
      <c r="BA24" s="64">
        <f>IF($AW24=0,"…",患者数!BA24/$AW24*100)</f>
        <v>1.2048192771084338</v>
      </c>
      <c r="BB24" s="64">
        <f>IF($AW24=0,"…",患者数!BB24/$AW24*100)</f>
        <v>2.4096385542168677</v>
      </c>
      <c r="BC24" s="64">
        <f>IF($AW24=0,"…",患者数!BC24/$AW24*100)</f>
        <v>5.4216867469879517</v>
      </c>
      <c r="BD24" s="64">
        <f>IF($AW24=0,"…",患者数!BD24/$AW24*100)</f>
        <v>0</v>
      </c>
      <c r="BE24" s="64">
        <f>IF($AW24=0,"…",患者数!BE24/$AW24*100)</f>
        <v>3.6144578313253009</v>
      </c>
      <c r="BF24" s="64">
        <f>IF($AW24=0,"…",患者数!BF24/$AW24*100)</f>
        <v>0</v>
      </c>
      <c r="BG24" s="64">
        <f>IF($AW24=0,"…",患者数!BG24/$AW24*100)</f>
        <v>1.8072289156626504</v>
      </c>
      <c r="BH24" s="64">
        <f>IF($AW24=0,"…",患者数!BH24/$AW24*100)</f>
        <v>2.4096385542168677</v>
      </c>
      <c r="BI24" s="64">
        <f>IF($AW24=0,"…",患者数!BI24/$AW24*100)</f>
        <v>0</v>
      </c>
      <c r="BJ24" s="64">
        <f>IF($AW24=0,"…",患者数!BJ24/$AW24*100)</f>
        <v>0.60240963855421692</v>
      </c>
      <c r="BK24" s="31"/>
      <c r="BL24" s="37"/>
    </row>
    <row r="25" spans="1:76" s="19" customFormat="1" ht="16.95" customHeight="1" x14ac:dyDescent="0.15">
      <c r="A25" s="97"/>
      <c r="B25" s="105"/>
      <c r="C25" s="47" t="s">
        <v>90</v>
      </c>
      <c r="D25" s="46">
        <f>+患者数!D25</f>
        <v>520</v>
      </c>
      <c r="E25" s="46">
        <f>+患者数!E25</f>
        <v>517</v>
      </c>
      <c r="F25" s="64">
        <f>IF($E25=0,"…",患者数!F25/患者数!$E25*100)</f>
        <v>0</v>
      </c>
      <c r="G25" s="64">
        <f>IF($E25=0,"…",患者数!G25/患者数!$E25*100)</f>
        <v>0</v>
      </c>
      <c r="H25" s="64">
        <f>IF($E25=0,"…",患者数!H25/患者数!$E25*100)</f>
        <v>0.77369439071566737</v>
      </c>
      <c r="I25" s="64">
        <f>IF($E25=0,"…",患者数!I25/患者数!$E25*100)</f>
        <v>0.38684719535783368</v>
      </c>
      <c r="J25" s="64">
        <f>IF($E25=0,"…",患者数!J25/患者数!$E25*100)</f>
        <v>0.19342359767891684</v>
      </c>
      <c r="K25" s="64">
        <f>IF($E25=0,"…",患者数!K25/患者数!$E25*100)</f>
        <v>0.19342359767891684</v>
      </c>
      <c r="L25" s="46">
        <f>+患者数!L25</f>
        <v>337</v>
      </c>
      <c r="M25" s="64">
        <f>IF((患者数!$L25+患者数!$R25)=0,"…",患者数!M25/(患者数!$L25+患者数!$R25)*100)</f>
        <v>31.872509960159363</v>
      </c>
      <c r="N25" s="64">
        <f>IF((患者数!$L25+患者数!$R25)=0,"…",患者数!N25/(患者数!$L25+患者数!$R25)*100)</f>
        <v>13.545816733067728</v>
      </c>
      <c r="O25" s="64">
        <f>IF((患者数!$L25+患者数!$R25)=0,"…",患者数!O25/(患者数!$L25+患者数!$R25)*100)</f>
        <v>13.147410358565736</v>
      </c>
      <c r="P25" s="64">
        <f>IF((患者数!$L25+患者数!$R25)=0,"…",患者数!P25/(患者数!$L25+患者数!$R25)*100)</f>
        <v>8.5657370517928282</v>
      </c>
      <c r="Q25" s="64">
        <f>IF((患者数!$L25+患者数!$R25)=0,"…",患者数!Q25/(患者数!$L25+患者数!$R25)*100)</f>
        <v>2.9880478087649402</v>
      </c>
      <c r="R25" s="64">
        <f>IF((患者数!$L25+患者数!$R25)=0,"…",患者数!R25/(患者数!$L25+患者数!$R25)*100)</f>
        <v>32.86852589641434</v>
      </c>
      <c r="S25" s="46">
        <f>+患者数!S25</f>
        <v>488</v>
      </c>
      <c r="T25" s="64">
        <f>IF(患者数!$S25=0,"…",患者数!T25/患者数!$S25*100)</f>
        <v>6.557377049180328</v>
      </c>
      <c r="U25" s="64">
        <f>IF(患者数!$S25=0,"…",患者数!U25/患者数!$S25*100)</f>
        <v>0.20491803278688525</v>
      </c>
      <c r="V25" s="64">
        <f>IF(患者数!$S25=0,"…",患者数!V25/患者数!$S25*100)</f>
        <v>2.459016393442623</v>
      </c>
      <c r="W25" s="64">
        <f>IF(患者数!$S25=0,"…",患者数!W25/患者数!$S25*100)</f>
        <v>3.8934426229508197</v>
      </c>
      <c r="X25" s="46">
        <f>+患者数!X25</f>
        <v>162</v>
      </c>
      <c r="Y25" s="65">
        <f>IF(患者数!$X25=0,"…",患者数!Y25/患者数!$X25*100)</f>
        <v>100</v>
      </c>
      <c r="Z25" s="46">
        <f>+患者数!Z25</f>
        <v>495</v>
      </c>
      <c r="AA25" s="64">
        <f>IF(患者数!$Z25=0,"…",患者数!AA25/患者数!$Z25*100)</f>
        <v>8.6868686868686869</v>
      </c>
      <c r="AB25" s="64">
        <f>IF(患者数!$Z25=0,"…",患者数!AB25/患者数!$Z25*100)</f>
        <v>3.0303030303030303</v>
      </c>
      <c r="AC25" s="64">
        <f>IF(患者数!$Z25=0,"…",患者数!AC25/患者数!$Z25*100)</f>
        <v>3.0303030303030303</v>
      </c>
      <c r="AD25" s="64">
        <f>IF(患者数!$Z25=0,"…",患者数!AD25/患者数!$Z25*100)</f>
        <v>0.60606060606060608</v>
      </c>
      <c r="AE25" s="64">
        <f>IF(患者数!$Z25=0,"…",患者数!AE25/患者数!$Z25*100)</f>
        <v>0</v>
      </c>
      <c r="AF25" s="64">
        <f>IF($E25=0,"…",患者数!AF25/患者数!$E25*100)</f>
        <v>0</v>
      </c>
      <c r="AG25" s="64">
        <f>IF($E25=0,"…",患者数!AG25/患者数!$E25*100)</f>
        <v>1.1605415860735011</v>
      </c>
      <c r="AH25" s="64">
        <f>IF($E25=0,"…",患者数!AH25/患者数!$E25*100)</f>
        <v>0</v>
      </c>
      <c r="AI25" s="64">
        <f>IF($E25=0,"…",患者数!AI25/患者数!$E25*100)</f>
        <v>0</v>
      </c>
      <c r="AJ25" s="46">
        <f>+患者数!AJ25</f>
        <v>399</v>
      </c>
      <c r="AK25" s="55">
        <f>IF(患者数!E25=0,"…",患者数!AK25/患者数!$E25*100)</f>
        <v>0</v>
      </c>
      <c r="AL25" s="64">
        <f>IF(患者数!AJ25=0,"…",患者数!AL25/患者数!$AJ25*100)</f>
        <v>0</v>
      </c>
      <c r="AM25" s="46">
        <f>+患者数!AM25</f>
        <v>103</v>
      </c>
      <c r="AN25" s="55">
        <f>IF(患者数!$E25=0,"…",患者数!AN25/患者数!$E25*100)</f>
        <v>4.8355899419729207</v>
      </c>
      <c r="AO25" s="64">
        <f>IF(患者数!$AM25=0,"…",患者数!AO25/患者数!$AM25*100)</f>
        <v>1.9417475728155338</v>
      </c>
      <c r="AP25" s="46">
        <f>+患者数!AP25</f>
        <v>511</v>
      </c>
      <c r="AQ25" s="64">
        <f>IF(患者数!$AP25=0,"…",患者数!AQ25/患者数!$AP25*100)</f>
        <v>1.5655577299412915</v>
      </c>
      <c r="AR25" s="64">
        <f>IF(患者数!$AP25=0,"…",患者数!AR25/患者数!$AP25*100)</f>
        <v>0.19569471624266144</v>
      </c>
      <c r="AS25" s="64">
        <f>IF($E25=0,"…",患者数!AS25/患者数!$E25*100)</f>
        <v>3.4816247582205029</v>
      </c>
      <c r="AT25" s="64">
        <f>IF($E25=0,"…",患者数!AT25/患者数!$E25*100)</f>
        <v>0.77369439071566737</v>
      </c>
      <c r="AU25" s="64" t="s">
        <v>77</v>
      </c>
      <c r="AV25" s="64" t="s">
        <v>77</v>
      </c>
      <c r="AW25" s="46">
        <f>+患者数!AW25</f>
        <v>491</v>
      </c>
      <c r="AX25" s="64">
        <f>IF($AW25=0,"…",患者数!AX25/$AW25*100)</f>
        <v>23.421588594704684</v>
      </c>
      <c r="AY25" s="64">
        <f>IF($AW25=0,"…",患者数!AY25/$AW25*100)</f>
        <v>15.274949083503056</v>
      </c>
      <c r="AZ25" s="64">
        <f>IF($AW25=0,"…",患者数!AZ25/$AW25*100)</f>
        <v>4.2769857433808554</v>
      </c>
      <c r="BA25" s="64">
        <f>IF($AW25=0,"…",患者数!BA25/$AW25*100)</f>
        <v>1.8329938900203666</v>
      </c>
      <c r="BB25" s="64">
        <f>IF($AW25=0,"…",患者数!BB25/$AW25*100)</f>
        <v>8.7576374745417525</v>
      </c>
      <c r="BC25" s="64">
        <f>IF($AW25=0,"…",患者数!BC25/$AW25*100)</f>
        <v>8.350305498981669</v>
      </c>
      <c r="BD25" s="64">
        <f>IF($AW25=0,"…",患者数!BD25/$AW25*100)</f>
        <v>0.20366598778004072</v>
      </c>
      <c r="BE25" s="64">
        <f>IF($AW25=0,"…",患者数!BE25/$AW25*100)</f>
        <v>7.9429735234215881</v>
      </c>
      <c r="BF25" s="64">
        <f>IF($AW25=0,"…",患者数!BF25/$AW25*100)</f>
        <v>1.2219959266802443</v>
      </c>
      <c r="BG25" s="64">
        <f>IF($AW25=0,"…",患者数!BG25/$AW25*100)</f>
        <v>9.7759674134419541</v>
      </c>
      <c r="BH25" s="64">
        <f>IF($AW25=0,"…",患者数!BH25/$AW25*100)</f>
        <v>3.2586558044806515</v>
      </c>
      <c r="BI25" s="64">
        <f>IF($AW25=0,"…",患者数!BI25/$AW25*100)</f>
        <v>0</v>
      </c>
      <c r="BJ25" s="64">
        <f>IF($AW25=0,"…",患者数!BJ25/$AW25*100)</f>
        <v>3.8696537678207736</v>
      </c>
      <c r="BK25" s="31"/>
      <c r="BL25" s="37"/>
    </row>
    <row r="26" spans="1:76" s="19" customFormat="1" ht="16.95" customHeight="1" x14ac:dyDescent="0.15">
      <c r="A26" s="97"/>
      <c r="B26" s="105"/>
      <c r="C26" s="47" t="s">
        <v>91</v>
      </c>
      <c r="D26" s="46">
        <f>+患者数!D26</f>
        <v>2150</v>
      </c>
      <c r="E26" s="46">
        <f>+患者数!E26</f>
        <v>1880</v>
      </c>
      <c r="F26" s="64">
        <f>IF($E26=0,"…",患者数!F26/患者数!$E26*100)</f>
        <v>0</v>
      </c>
      <c r="G26" s="64">
        <f>IF($E26=0,"…",患者数!G26/患者数!$E26*100)</f>
        <v>5.3191489361702128E-2</v>
      </c>
      <c r="H26" s="64">
        <f>IF($E26=0,"…",患者数!H26/患者数!$E26*100)</f>
        <v>29.202127659574469</v>
      </c>
      <c r="I26" s="64">
        <f>IF($E26=0,"…",患者数!I26/患者数!$E26*100)</f>
        <v>13.563829787234042</v>
      </c>
      <c r="J26" s="64">
        <f>IF($E26=0,"…",患者数!J26/患者数!$E26*100)</f>
        <v>2.2872340425531914</v>
      </c>
      <c r="K26" s="64">
        <f>IF($E26=0,"…",患者数!K26/患者数!$E26*100)</f>
        <v>19.946808510638299</v>
      </c>
      <c r="L26" s="46">
        <f>+患者数!L26</f>
        <v>342</v>
      </c>
      <c r="M26" s="64">
        <f>IF((患者数!$L26+患者数!$R26)=0,"…",患者数!M26/(患者数!$L26+患者数!$R26)*100)</f>
        <v>18.410041841004183</v>
      </c>
      <c r="N26" s="64">
        <f>IF((患者数!$L26+患者数!$R26)=0,"…",患者数!N26/(患者数!$L26+患者数!$R26)*100)</f>
        <v>13.389121338912133</v>
      </c>
      <c r="O26" s="64">
        <f>IF((患者数!$L26+患者数!$R26)=0,"…",患者数!O26/(患者数!$L26+患者数!$R26)*100)</f>
        <v>23.640167364016737</v>
      </c>
      <c r="P26" s="64">
        <f>IF((患者数!$L26+患者数!$R26)=0,"…",患者数!P26/(患者数!$L26+患者数!$R26)*100)</f>
        <v>16.10878661087866</v>
      </c>
      <c r="Q26" s="64">
        <f>IF((患者数!$L26+患者数!$R26)=0,"…",患者数!Q26/(患者数!$L26+患者数!$R26)*100)</f>
        <v>11.92468619246862</v>
      </c>
      <c r="R26" s="64">
        <f>IF((患者数!$L26+患者数!$R26)=0,"…",患者数!R26/(患者数!$L26+患者数!$R26)*100)</f>
        <v>28.451882845188287</v>
      </c>
      <c r="S26" s="46">
        <f>+患者数!S26</f>
        <v>1767</v>
      </c>
      <c r="T26" s="64">
        <f>IF(患者数!$S26=0,"…",患者数!T26/患者数!$S26*100)</f>
        <v>19.241652518392758</v>
      </c>
      <c r="U26" s="64">
        <f>IF(患者数!$S26=0,"…",患者数!U26/患者数!$S26*100)</f>
        <v>0.6791171477079796</v>
      </c>
      <c r="V26" s="64">
        <f>IF(患者数!$S26=0,"…",患者数!V26/患者数!$S26*100)</f>
        <v>1.4714204867006226</v>
      </c>
      <c r="W26" s="64">
        <f>IF(患者数!$S26=0,"…",患者数!W26/患者数!$S26*100)</f>
        <v>18.562535370684778</v>
      </c>
      <c r="X26" s="46">
        <f>+患者数!X26</f>
        <v>380</v>
      </c>
      <c r="Y26" s="64">
        <f>IF(患者数!$X26=0,"…",患者数!Y26/患者数!$X26*100)</f>
        <v>7.6315789473684212</v>
      </c>
      <c r="Z26" s="46">
        <f>+患者数!Z26</f>
        <v>1769</v>
      </c>
      <c r="AA26" s="64">
        <f>IF(患者数!$Z26=0,"…",患者数!AA26/患者数!$Z26*100)</f>
        <v>10.118711136235161</v>
      </c>
      <c r="AB26" s="64">
        <f>IF(患者数!$Z26=0,"…",患者数!AB26/患者数!$Z26*100)</f>
        <v>11.475409836065573</v>
      </c>
      <c r="AC26" s="64">
        <f>IF(患者数!$Z26=0,"…",患者数!AC26/患者数!$Z26*100)</f>
        <v>10.570944036178632</v>
      </c>
      <c r="AD26" s="64">
        <f>IF(患者数!$Z26=0,"…",患者数!AD26/患者数!$Z26*100)</f>
        <v>1.978518937252685</v>
      </c>
      <c r="AE26" s="64">
        <f>IF(患者数!$Z26=0,"…",患者数!AE26/患者数!$Z26*100)</f>
        <v>0.28264556246466932</v>
      </c>
      <c r="AF26" s="64">
        <f>IF($E26=0,"…",患者数!AF26/患者数!$E26*100)</f>
        <v>0</v>
      </c>
      <c r="AG26" s="64">
        <f>IF($E26=0,"…",患者数!AG26/患者数!$E26*100)</f>
        <v>0.95744680851063824</v>
      </c>
      <c r="AH26" s="64">
        <f>IF($E26=0,"…",患者数!AH26/患者数!$E26*100)</f>
        <v>0.15957446808510636</v>
      </c>
      <c r="AI26" s="64">
        <f>IF($E26=0,"…",患者数!AI26/患者数!$E26*100)</f>
        <v>0.10638297872340426</v>
      </c>
      <c r="AJ26" s="46">
        <f>+患者数!AJ26</f>
        <v>1532</v>
      </c>
      <c r="AK26" s="55">
        <f>IF(患者数!E26=0,"…",患者数!AK26/患者数!$E26*100)</f>
        <v>0</v>
      </c>
      <c r="AL26" s="64">
        <f>IF(患者数!AJ26=0,"…",患者数!AL26/患者数!$AJ26*100)</f>
        <v>0.26109660574412535</v>
      </c>
      <c r="AM26" s="46">
        <f>+患者数!AM26</f>
        <v>425</v>
      </c>
      <c r="AN26" s="55">
        <f>IF(患者数!$E26=0,"…",患者数!AN26/患者数!$E26*100)</f>
        <v>11.648936170212766</v>
      </c>
      <c r="AO26" s="64">
        <f>IF(患者数!$AM26=0,"…",患者数!AO26/患者数!$AM26*100)</f>
        <v>8</v>
      </c>
      <c r="AP26" s="46">
        <f>+患者数!AP26</f>
        <v>1724</v>
      </c>
      <c r="AQ26" s="64">
        <f>IF(患者数!$AP26=0,"…",患者数!AQ26/患者数!$AP26*100)</f>
        <v>2.0881670533642689</v>
      </c>
      <c r="AR26" s="64">
        <f>IF(患者数!$AP26=0,"…",患者数!AR26/患者数!$AP26*100)</f>
        <v>1.1020881670533642</v>
      </c>
      <c r="AS26" s="64">
        <f>IF($E26=0,"…",患者数!AS26/患者数!$E26*100)</f>
        <v>3.0851063829787235</v>
      </c>
      <c r="AT26" s="64">
        <f>IF($E26=0,"…",患者数!AT26/患者数!$E26*100)</f>
        <v>1.2765957446808509</v>
      </c>
      <c r="AU26" s="64" t="s">
        <v>77</v>
      </c>
      <c r="AV26" s="64" t="s">
        <v>77</v>
      </c>
      <c r="AW26" s="46">
        <f>+患者数!AW26</f>
        <v>1664</v>
      </c>
      <c r="AX26" s="64">
        <f>IF($AW26=0,"…",患者数!AX26/$AW26*100)</f>
        <v>9.9759615384615383</v>
      </c>
      <c r="AY26" s="64">
        <f>IF($AW26=0,"…",患者数!AY26/$AW26*100)</f>
        <v>6.009615384615385</v>
      </c>
      <c r="AZ26" s="64">
        <f>IF($AW26=0,"…",患者数!AZ26/$AW26*100)</f>
        <v>6.7307692307692308</v>
      </c>
      <c r="BA26" s="64">
        <f>IF($AW26=0,"…",患者数!BA26/$AW26*100)</f>
        <v>1.6826923076923077</v>
      </c>
      <c r="BB26" s="64">
        <f>IF($AW26=0,"…",患者数!BB26/$AW26*100)</f>
        <v>15.564903846153847</v>
      </c>
      <c r="BC26" s="64">
        <f>IF($AW26=0,"…",患者数!BC26/$AW26*100)</f>
        <v>4.3269230769230766</v>
      </c>
      <c r="BD26" s="64">
        <f>IF($AW26=0,"…",患者数!BD26/$AW26*100)</f>
        <v>0.72115384615384615</v>
      </c>
      <c r="BE26" s="64">
        <f>IF($AW26=0,"…",患者数!BE26/$AW26*100)</f>
        <v>10.216346153846153</v>
      </c>
      <c r="BF26" s="64">
        <f>IF($AW26=0,"…",患者数!BF26/$AW26*100)</f>
        <v>1.5024038461538463</v>
      </c>
      <c r="BG26" s="64">
        <f>IF($AW26=0,"…",患者数!BG26/$AW26*100)</f>
        <v>3.8461538461538463</v>
      </c>
      <c r="BH26" s="64">
        <f>IF($AW26=0,"…",患者数!BH26/$AW26*100)</f>
        <v>0.96153846153846156</v>
      </c>
      <c r="BI26" s="64">
        <f>IF($AW26=0,"…",患者数!BI26/$AW26*100)</f>
        <v>0</v>
      </c>
      <c r="BJ26" s="64">
        <f>IF($AW26=0,"…",患者数!BJ26/$AW26*100)</f>
        <v>1.3822115384615383</v>
      </c>
      <c r="BK26" s="31"/>
      <c r="BL26" s="37"/>
    </row>
    <row r="27" spans="1:76" s="19" customFormat="1" ht="16.95" customHeight="1" x14ac:dyDescent="0.15">
      <c r="A27" s="97"/>
      <c r="B27" s="105"/>
      <c r="C27" s="47" t="s">
        <v>92</v>
      </c>
      <c r="D27" s="46">
        <f>+患者数!D27</f>
        <v>11494</v>
      </c>
      <c r="E27" s="46">
        <f>+患者数!E27</f>
        <v>11113</v>
      </c>
      <c r="F27" s="64">
        <f>IF($E27=0,"…",患者数!F27/患者数!$E27*100)</f>
        <v>0.64788985872401694</v>
      </c>
      <c r="G27" s="64">
        <f>IF($E27=0,"…",患者数!G27/患者数!$E27*100)</f>
        <v>3.7073697471429856</v>
      </c>
      <c r="H27" s="64">
        <f>IF($E27=0,"…",患者数!H27/患者数!$E27*100)</f>
        <v>1.1248087825069739</v>
      </c>
      <c r="I27" s="64">
        <f>IF($E27=0,"…",患者数!I27/患者数!$E27*100)</f>
        <v>0.80986232340502107</v>
      </c>
      <c r="J27" s="64">
        <f>IF($E27=0,"…",患者数!J27/患者数!$E27*100)</f>
        <v>0.1979663457212274</v>
      </c>
      <c r="K27" s="64">
        <f>IF($E27=0,"…",患者数!K27/患者数!$E27*100)</f>
        <v>0.16197246468100424</v>
      </c>
      <c r="L27" s="46">
        <f>+患者数!L27</f>
        <v>6876</v>
      </c>
      <c r="M27" s="64">
        <f>IF((患者数!$L27+患者数!$R27)=0,"…",患者数!M27/(患者数!$L27+患者数!$R27)*100)</f>
        <v>32.546296296296298</v>
      </c>
      <c r="N27" s="64">
        <f>IF((患者数!$L27+患者数!$R27)=0,"…",患者数!N27/(患者数!$L27+患者数!$R27)*100)</f>
        <v>17.8125</v>
      </c>
      <c r="O27" s="64">
        <f>IF((患者数!$L27+患者数!$R27)=0,"…",患者数!O27/(患者数!$L27+患者数!$R27)*100)</f>
        <v>20.520833333333332</v>
      </c>
      <c r="P27" s="64">
        <f>IF((患者数!$L27+患者数!$R27)=0,"…",患者数!P27/(患者数!$L27+患者数!$R27)*100)</f>
        <v>8.7037037037037042</v>
      </c>
      <c r="Q27" s="64">
        <f>IF((患者数!$L27+患者数!$R27)=0,"…",患者数!Q27/(患者数!$L27+患者数!$R27)*100)</f>
        <v>5.231481481481481</v>
      </c>
      <c r="R27" s="64">
        <f>IF((患者数!$L27+患者数!$R27)=0,"…",患者数!R27/(患者数!$L27+患者数!$R27)*100)</f>
        <v>20.416666666666668</v>
      </c>
      <c r="S27" s="46">
        <f>+患者数!S27</f>
        <v>10959</v>
      </c>
      <c r="T27" s="64">
        <f>IF(患者数!$S27=0,"…",患者数!T27/患者数!$S27*100)</f>
        <v>8.0846792590564842</v>
      </c>
      <c r="U27" s="64">
        <f>IF(患者数!$S27=0,"…",患者数!U27/患者数!$S27*100)</f>
        <v>0.1733734829820239</v>
      </c>
      <c r="V27" s="64">
        <f>IF(患者数!$S27=0,"…",患者数!V27/患者数!$S27*100)</f>
        <v>2.5914773245734097</v>
      </c>
      <c r="W27" s="64">
        <f>IF(患者数!$S27=0,"…",患者数!W27/患者数!$S27*100)</f>
        <v>6.1045715849986308</v>
      </c>
      <c r="X27" s="46">
        <f>+患者数!X27</f>
        <v>6355</v>
      </c>
      <c r="Y27" s="64">
        <f>IF(患者数!$X27=0,"…",患者数!Y27/患者数!$X27*100)</f>
        <v>2.1715184893784425</v>
      </c>
      <c r="Z27" s="46">
        <f>+患者数!Z27</f>
        <v>10954</v>
      </c>
      <c r="AA27" s="64">
        <f>IF(患者数!$Z27=0,"…",患者数!AA27/患者数!$Z27*100)</f>
        <v>10.206317327003834</v>
      </c>
      <c r="AB27" s="64">
        <f>IF(患者数!$Z27=0,"…",患者数!AB27/患者数!$Z27*100)</f>
        <v>8.6452437465765932</v>
      </c>
      <c r="AC27" s="64">
        <f>IF(患者数!$Z27=0,"…",患者数!AC27/患者数!$Z27*100)</f>
        <v>6.6003286470695626</v>
      </c>
      <c r="AD27" s="64">
        <f>IF(患者数!$Z27=0,"…",患者数!AD27/患者数!$Z27*100)</f>
        <v>2.2183677195545006</v>
      </c>
      <c r="AE27" s="64">
        <f>IF(患者数!$Z27=0,"…",患者数!AE27/患者数!$Z27*100)</f>
        <v>0.18258170531312762</v>
      </c>
      <c r="AF27" s="64">
        <f>IF($E27=0,"…",患者数!AF27/患者数!$E27*100)</f>
        <v>2.6995410780167373E-2</v>
      </c>
      <c r="AG27" s="64">
        <f>IF($E27=0,"…",患者数!AG27/患者数!$E27*100)</f>
        <v>1.3497705390083685</v>
      </c>
      <c r="AH27" s="64">
        <f>IF($E27=0,"…",患者数!AH27/患者数!$E27*100)</f>
        <v>6.2989291820390536E-2</v>
      </c>
      <c r="AI27" s="64">
        <f>IF($E27=0,"…",患者数!AI27/患者数!$E27*100)</f>
        <v>0.3959326914424548</v>
      </c>
      <c r="AJ27" s="46">
        <f>+患者数!AJ27</f>
        <v>7868</v>
      </c>
      <c r="AK27" s="55">
        <f>IF(患者数!E27=0,"…",患者数!AK27/患者数!$E27*100)</f>
        <v>0</v>
      </c>
      <c r="AL27" s="64">
        <f>IF(患者数!AJ27=0,"…",患者数!AL27/患者数!$AJ27*100)</f>
        <v>0.30503304524656838</v>
      </c>
      <c r="AM27" s="46">
        <f>+患者数!AM27</f>
        <v>3228</v>
      </c>
      <c r="AN27" s="55">
        <f>IF(患者数!$E27=0,"…",患者数!AN27/患者数!$E27*100)</f>
        <v>8.9624763790155679</v>
      </c>
      <c r="AO27" s="64">
        <f>IF(患者数!$AM27=0,"…",患者数!AO27/患者数!$AM27*100)</f>
        <v>5.4522924411400249</v>
      </c>
      <c r="AP27" s="46">
        <f>+患者数!AP27</f>
        <v>11067</v>
      </c>
      <c r="AQ27" s="64">
        <f>IF(患者数!$AP27=0,"…",患者数!AQ27/患者数!$AP27*100)</f>
        <v>1.6083852895997108</v>
      </c>
      <c r="AR27" s="64">
        <f>IF(患者数!$AP27=0,"…",患者数!AR27/患者数!$AP27*100)</f>
        <v>0.34336315171229781</v>
      </c>
      <c r="AS27" s="64">
        <f>IF($E27=0,"…",患者数!AS27/患者数!$E27*100)</f>
        <v>3.0423827949248627</v>
      </c>
      <c r="AT27" s="64">
        <f>IF($E27=0,"…",患者数!AT27/患者数!$E27*100)</f>
        <v>0.76486997210474217</v>
      </c>
      <c r="AU27" s="64" t="s">
        <v>77</v>
      </c>
      <c r="AV27" s="64" t="s">
        <v>77</v>
      </c>
      <c r="AW27" s="46">
        <f>+患者数!AW27</f>
        <v>10824</v>
      </c>
      <c r="AX27" s="64">
        <f>IF($AW27=0,"…",患者数!AX27/$AW27*100)</f>
        <v>14.892830746489283</v>
      </c>
      <c r="AY27" s="64">
        <f>IF($AW27=0,"…",患者数!AY27/$AW27*100)</f>
        <v>13.941241685144124</v>
      </c>
      <c r="AZ27" s="64">
        <f>IF($AW27=0,"…",患者数!AZ27/$AW27*100)</f>
        <v>11.326681448632668</v>
      </c>
      <c r="BA27" s="64">
        <f>IF($AW27=0,"…",患者数!BA27/$AW27*100)</f>
        <v>5.5432372505543244</v>
      </c>
      <c r="BB27" s="64">
        <f>IF($AW27=0,"…",患者数!BB27/$AW27*100)</f>
        <v>21.627864005912787</v>
      </c>
      <c r="BC27" s="64">
        <f>IF($AW27=0,"…",患者数!BC27/$AW27*100)</f>
        <v>6.9844789356984478</v>
      </c>
      <c r="BD27" s="64">
        <f>IF($AW27=0,"…",患者数!BD27/$AW27*100)</f>
        <v>0.3048780487804878</v>
      </c>
      <c r="BE27" s="64">
        <f>IF($AW27=0,"…",患者数!BE27/$AW27*100)</f>
        <v>9.0447154471544717</v>
      </c>
      <c r="BF27" s="64">
        <f>IF($AW27=0,"…",患者数!BF27/$AW27*100)</f>
        <v>2.3281596452328159</v>
      </c>
      <c r="BG27" s="64">
        <f>IF($AW27=0,"…",患者数!BG27/$AW27*100)</f>
        <v>5.4416112342941609</v>
      </c>
      <c r="BH27" s="64">
        <f>IF($AW27=0,"…",患者数!BH27/$AW27*100)</f>
        <v>2.0602365114560239</v>
      </c>
      <c r="BI27" s="64">
        <f>IF($AW27=0,"…",患者数!BI27/$AW27*100)</f>
        <v>1.8477457501847747E-2</v>
      </c>
      <c r="BJ27" s="64">
        <f>IF($AW27=0,"…",患者数!BJ27/$AW27*100)</f>
        <v>3.1411677753141167</v>
      </c>
      <c r="BK27" s="31"/>
      <c r="BL27" s="37"/>
    </row>
    <row r="28" spans="1:76" s="19" customFormat="1" ht="16.95" customHeight="1" x14ac:dyDescent="0.15">
      <c r="A28" s="97"/>
      <c r="B28" s="106"/>
      <c r="C28" s="47" t="s">
        <v>93</v>
      </c>
      <c r="D28" s="46">
        <f>+患者数!D28</f>
        <v>231</v>
      </c>
      <c r="E28" s="46">
        <f>+患者数!E28</f>
        <v>70</v>
      </c>
      <c r="F28" s="64">
        <f>IF($E28=0,"…",患者数!F28/患者数!$E28*100)</f>
        <v>0</v>
      </c>
      <c r="G28" s="64">
        <f>IF($E28=0,"…",患者数!G28/患者数!$E28*100)</f>
        <v>8.5714285714285712</v>
      </c>
      <c r="H28" s="64">
        <f>IF($E28=0,"…",患者数!H28/患者数!$E28*100)</f>
        <v>0</v>
      </c>
      <c r="I28" s="64">
        <f>IF($E28=0,"…",患者数!I28/患者数!$E28*100)</f>
        <v>0</v>
      </c>
      <c r="J28" s="64">
        <f>IF($E28=0,"…",患者数!J28/患者数!$E28*100)</f>
        <v>0</v>
      </c>
      <c r="K28" s="64">
        <f>IF($E28=0,"…",患者数!K28/患者数!$E28*100)</f>
        <v>0</v>
      </c>
      <c r="L28" s="46">
        <f>+患者数!L28</f>
        <v>68</v>
      </c>
      <c r="M28" s="64">
        <f>IF((患者数!$L28+患者数!$R28)=0,"…",患者数!M28/(患者数!$L28+患者数!$R28)*100)</f>
        <v>50</v>
      </c>
      <c r="N28" s="64">
        <f>IF((患者数!$L28+患者数!$R28)=0,"…",患者数!N28/(患者数!$L28+患者数!$R28)*100)</f>
        <v>14.285714285714285</v>
      </c>
      <c r="O28" s="64">
        <f>IF((患者数!$L28+患者数!$R28)=0,"…",患者数!O28/(患者数!$L28+患者数!$R28)*100)</f>
        <v>18.571428571428573</v>
      </c>
      <c r="P28" s="64">
        <f>IF((患者数!$L28+患者数!$R28)=0,"…",患者数!P28/(患者数!$L28+患者数!$R28)*100)</f>
        <v>14.285714285714285</v>
      </c>
      <c r="Q28" s="64">
        <f>IF((患者数!$L28+患者数!$R28)=0,"…",患者数!Q28/(患者数!$L28+患者数!$R28)*100)</f>
        <v>17.142857142857142</v>
      </c>
      <c r="R28" s="64">
        <f>IF((患者数!$L28+患者数!$R28)=0,"…",患者数!R28/(患者数!$L28+患者数!$R28)*100)</f>
        <v>2.8571428571428572</v>
      </c>
      <c r="S28" s="46">
        <f>+患者数!S28</f>
        <v>69</v>
      </c>
      <c r="T28" s="64">
        <f>IF(患者数!$S28=0,"…",患者数!T28/患者数!$S28*100)</f>
        <v>28.985507246376812</v>
      </c>
      <c r="U28" s="64">
        <f>IF(患者数!$S28=0,"…",患者数!U28/患者数!$S28*100)</f>
        <v>0</v>
      </c>
      <c r="V28" s="64">
        <f>IF(患者数!$S28=0,"…",患者数!V28/患者数!$S28*100)</f>
        <v>18.840579710144929</v>
      </c>
      <c r="W28" s="64">
        <f>IF(患者数!$S28=0,"…",患者数!W28/患者数!$S28*100)</f>
        <v>13.043478260869565</v>
      </c>
      <c r="X28" s="46">
        <f>+患者数!X28</f>
        <v>36</v>
      </c>
      <c r="Y28" s="64">
        <f>IF(患者数!$X28=0,"…",患者数!Y28/患者数!$X28*100)</f>
        <v>0</v>
      </c>
      <c r="Z28" s="46">
        <f>+患者数!Z28</f>
        <v>69</v>
      </c>
      <c r="AA28" s="64">
        <f>IF(患者数!$Z28=0,"…",患者数!AA28/患者数!$Z28*100)</f>
        <v>7.2463768115942031</v>
      </c>
      <c r="AB28" s="64">
        <f>IF(患者数!$Z28=0,"…",患者数!AB28/患者数!$Z28*100)</f>
        <v>31.884057971014489</v>
      </c>
      <c r="AC28" s="64">
        <f>IF(患者数!$Z28=0,"…",患者数!AC28/患者数!$Z28*100)</f>
        <v>31.884057971014489</v>
      </c>
      <c r="AD28" s="64">
        <f>IF(患者数!$Z28=0,"…",患者数!AD28/患者数!$Z28*100)</f>
        <v>0</v>
      </c>
      <c r="AE28" s="64">
        <f>IF(患者数!$Z28=0,"…",患者数!AE28/患者数!$Z28*100)</f>
        <v>2.8985507246376812</v>
      </c>
      <c r="AF28" s="64">
        <f>IF($E28=0,"…",患者数!AF28/患者数!$E28*100)</f>
        <v>0</v>
      </c>
      <c r="AG28" s="64">
        <f>IF($E28=0,"…",患者数!AG28/患者数!$E28*100)</f>
        <v>12.857142857142856</v>
      </c>
      <c r="AH28" s="64">
        <f>IF($E28=0,"…",患者数!AH28/患者数!$E28*100)</f>
        <v>0</v>
      </c>
      <c r="AI28" s="64">
        <f>IF($E28=0,"…",患者数!AI28/患者数!$E28*100)</f>
        <v>1.4285714285714286</v>
      </c>
      <c r="AJ28" s="46">
        <f>+患者数!AJ28</f>
        <v>69</v>
      </c>
      <c r="AK28" s="55">
        <f>IF(患者数!E28=0,"…",患者数!AK28/患者数!$E28*100)</f>
        <v>0</v>
      </c>
      <c r="AL28" s="64">
        <f>IF(患者数!AJ28=0,"…",患者数!AL28/患者数!$AJ28*100)</f>
        <v>0</v>
      </c>
      <c r="AM28" s="46">
        <f>+患者数!AM28</f>
        <v>5</v>
      </c>
      <c r="AN28" s="55">
        <f>IF(患者数!$E28=0,"…",患者数!AN28/患者数!$E28*100)</f>
        <v>4.2857142857142856</v>
      </c>
      <c r="AO28" s="64">
        <f>IF(患者数!$AM28=0,"…",患者数!AO28/患者数!$AM28*100)</f>
        <v>0</v>
      </c>
      <c r="AP28" s="46">
        <f>+患者数!AP28</f>
        <v>71</v>
      </c>
      <c r="AQ28" s="64">
        <f>IF(患者数!$AP28=0,"…",患者数!AQ28/患者数!$AP28*100)</f>
        <v>0</v>
      </c>
      <c r="AR28" s="64">
        <f>IF(患者数!$AP28=0,"…",患者数!AR28/患者数!$AP28*100)</f>
        <v>0</v>
      </c>
      <c r="AS28" s="64">
        <f>IF($E28=0,"…",患者数!AS28/患者数!$E28*100)</f>
        <v>15.714285714285714</v>
      </c>
      <c r="AT28" s="64">
        <f>IF($E28=0,"…",患者数!AT28/患者数!$E28*100)</f>
        <v>0</v>
      </c>
      <c r="AU28" s="64" t="s">
        <v>77</v>
      </c>
      <c r="AV28" s="64" t="s">
        <v>77</v>
      </c>
      <c r="AW28" s="46">
        <f>+患者数!AW28</f>
        <v>70</v>
      </c>
      <c r="AX28" s="64">
        <f>IF($AW28=0,"…",患者数!AX28/$AW28*100)</f>
        <v>37.142857142857146</v>
      </c>
      <c r="AY28" s="64">
        <f>IF($AW28=0,"…",患者数!AY28/$AW28*100)</f>
        <v>18.571428571428573</v>
      </c>
      <c r="AZ28" s="64">
        <f>IF($AW28=0,"…",患者数!AZ28/$AW28*100)</f>
        <v>21.428571428571427</v>
      </c>
      <c r="BA28" s="64">
        <f>IF($AW28=0,"…",患者数!BA28/$AW28*100)</f>
        <v>2.8571428571428572</v>
      </c>
      <c r="BB28" s="64">
        <f>IF($AW28=0,"…",患者数!BB28/$AW28*100)</f>
        <v>58.571428571428577</v>
      </c>
      <c r="BC28" s="64">
        <f>IF($AW28=0,"…",患者数!BC28/$AW28*100)</f>
        <v>2.8571428571428572</v>
      </c>
      <c r="BD28" s="64">
        <f>IF($AW28=0,"…",患者数!BD28/$AW28*100)</f>
        <v>0</v>
      </c>
      <c r="BE28" s="64">
        <f>IF($AW28=0,"…",患者数!BE28/$AW28*100)</f>
        <v>5.7142857142857144</v>
      </c>
      <c r="BF28" s="64">
        <f>IF($AW28=0,"…",患者数!BF28/$AW28*100)</f>
        <v>2.8571428571428572</v>
      </c>
      <c r="BG28" s="64">
        <f>IF($AW28=0,"…",患者数!BG28/$AW28*100)</f>
        <v>32.857142857142854</v>
      </c>
      <c r="BH28" s="64">
        <f>IF($AW28=0,"…",患者数!BH28/$AW28*100)</f>
        <v>8.5714285714285712</v>
      </c>
      <c r="BI28" s="64">
        <f>IF($AW28=0,"…",患者数!BI28/$AW28*100)</f>
        <v>0</v>
      </c>
      <c r="BJ28" s="64">
        <f>IF($AW28=0,"…",患者数!BJ28/$AW28*100)</f>
        <v>24.285714285714285</v>
      </c>
      <c r="BK28" s="31"/>
      <c r="BL28" s="37"/>
    </row>
    <row r="29" spans="1:76" s="19" customFormat="1" ht="16.95" customHeight="1" x14ac:dyDescent="0.15">
      <c r="A29" s="98"/>
      <c r="B29" s="107" t="s">
        <v>94</v>
      </c>
      <c r="C29" s="108"/>
      <c r="D29" s="46">
        <f>+患者数!D29</f>
        <v>977056</v>
      </c>
      <c r="E29" s="46">
        <f>+患者数!E29</f>
        <v>952375</v>
      </c>
      <c r="F29" s="64">
        <f>IF($E29=0,"…",患者数!F29/患者数!$E29*100)</f>
        <v>0.10395064969156058</v>
      </c>
      <c r="G29" s="64">
        <f>IF($E29=0,"…",患者数!G29/患者数!$E29*100)</f>
        <v>1.1160519753248457</v>
      </c>
      <c r="H29" s="64">
        <f>IF($E29=0,"…",患者数!H29/患者数!$E29*100)</f>
        <v>1.350833442709017</v>
      </c>
      <c r="I29" s="64">
        <f>IF($E29=0,"…",患者数!I29/患者数!$E29*100)</f>
        <v>1.0320514503215645</v>
      </c>
      <c r="J29" s="64">
        <f>IF($E29=0,"…",患者数!J29/患者数!$E29*100)</f>
        <v>0.11161569759810999</v>
      </c>
      <c r="K29" s="64">
        <f>IF($E29=0,"…",患者数!K29/患者数!$E29*100)</f>
        <v>0.24496653104081903</v>
      </c>
      <c r="L29" s="46">
        <f>+患者数!L29</f>
        <v>791481</v>
      </c>
      <c r="M29" s="64">
        <f>IF((患者数!$L29+患者数!$R29)=0,"…",患者数!M29/(患者数!$L29+患者数!$R29)*100)</f>
        <v>46.149101478027141</v>
      </c>
      <c r="N29" s="64">
        <f>IF((患者数!$L29+患者数!$R29)=0,"…",患者数!N29/(患者数!$L29+患者数!$R29)*100)</f>
        <v>12.050555127070824</v>
      </c>
      <c r="O29" s="64">
        <f>IF((患者数!$L29+患者数!$R29)=0,"…",患者数!O29/(患者数!$L29+患者数!$R29)*100)</f>
        <v>13.844341654810366</v>
      </c>
      <c r="P29" s="64">
        <f>IF((患者数!$L29+患者数!$R29)=0,"…",患者数!P29/(患者数!$L29+患者数!$R29)*100)</f>
        <v>11.123241782375057</v>
      </c>
      <c r="Q29" s="64">
        <f>IF((患者数!$L29+患者数!$R29)=0,"…",患者数!Q29/(患者数!$L29+患者数!$R29)*100)</f>
        <v>7.5044605610744854</v>
      </c>
      <c r="R29" s="64">
        <f>IF((患者数!$L29+患者数!$R29)=0,"…",患者数!R29/(患者数!$L29+患者数!$R29)*100)</f>
        <v>16.832759957716615</v>
      </c>
      <c r="S29" s="46">
        <f>+患者数!S29</f>
        <v>944649</v>
      </c>
      <c r="T29" s="64">
        <f>IF(患者数!$S29=0,"…",患者数!T29/患者数!$S29*100)</f>
        <v>9.6418881510486969</v>
      </c>
      <c r="U29" s="64">
        <f>IF(患者数!$S29=0,"…",患者数!U29/患者数!$S29*100)</f>
        <v>9.0298089554956398E-2</v>
      </c>
      <c r="V29" s="64">
        <f>IF(患者数!$S29=0,"…",患者数!V29/患者数!$S29*100)</f>
        <v>7.3094874392499216</v>
      </c>
      <c r="W29" s="64">
        <f>IF(患者数!$S29=0,"…",患者数!W29/患者数!$S29*100)</f>
        <v>2.4835679707489238</v>
      </c>
      <c r="X29" s="46">
        <f>+患者数!X29</f>
        <v>634063</v>
      </c>
      <c r="Y29" s="64">
        <f>IF(患者数!$X29=0,"…",患者数!Y29/患者数!$X29*100)</f>
        <v>0.72232569949673764</v>
      </c>
      <c r="Z29" s="46">
        <f>+患者数!Z29</f>
        <v>945310</v>
      </c>
      <c r="AA29" s="64">
        <f>IF(患者数!$Z29=0,"…",患者数!AA29/患者数!$Z29*100)</f>
        <v>7.6934550570712261</v>
      </c>
      <c r="AB29" s="64">
        <f>IF(患者数!$Z29=0,"…",患者数!AB29/患者数!$Z29*100)</f>
        <v>19.084533116120639</v>
      </c>
      <c r="AC29" s="64">
        <f>IF(患者数!$Z29=0,"…",患者数!AC29/患者数!$Z29*100)</f>
        <v>15.837661719435953</v>
      </c>
      <c r="AD29" s="64">
        <f>IF(患者数!$Z29=0,"…",患者数!AD29/患者数!$Z29*100)</f>
        <v>3.7046048386243666</v>
      </c>
      <c r="AE29" s="64">
        <f>IF(患者数!$Z29=0,"…",患者数!AE29/患者数!$Z29*100)</f>
        <v>0.28678422951201193</v>
      </c>
      <c r="AF29" s="64">
        <f>IF($E29=0,"…",患者数!AF29/患者数!$E29*100)</f>
        <v>6.9510434440215249E-2</v>
      </c>
      <c r="AG29" s="64">
        <f>IF($E29=0,"…",患者数!AG29/患者数!$E29*100)</f>
        <v>4.0171151069694186</v>
      </c>
      <c r="AH29" s="64">
        <f>IF($E29=0,"…",患者数!AH29/患者数!$E29*100)</f>
        <v>0.57655860349127186</v>
      </c>
      <c r="AI29" s="64">
        <f>IF($E29=0,"…",患者数!AI29/患者数!$E29*100)</f>
        <v>0.39259745373408583</v>
      </c>
      <c r="AJ29" s="46">
        <f>+患者数!AJ29</f>
        <v>873566</v>
      </c>
      <c r="AK29" s="55">
        <f>IF(患者数!E29=0,"…",患者数!AK29/患者数!$E29*100)</f>
        <v>1.0500065625410158E-4</v>
      </c>
      <c r="AL29" s="64">
        <f>IF(患者数!AJ29=0,"…",患者数!AL29/患者数!$AJ29*100)</f>
        <v>0.24646105732137014</v>
      </c>
      <c r="AM29" s="46">
        <f>+患者数!AM29</f>
        <v>217547</v>
      </c>
      <c r="AN29" s="55">
        <f>IF(患者数!$E29=0,"…",患者数!AN29/患者数!$E29*100)</f>
        <v>0.85911536947105915</v>
      </c>
      <c r="AO29" s="64">
        <f>IF(患者数!$AM29=0,"…",患者数!AO29/患者数!$AM29*100)</f>
        <v>1.712273669597834</v>
      </c>
      <c r="AP29" s="46">
        <f>+患者数!AP29</f>
        <v>956997</v>
      </c>
      <c r="AQ29" s="64">
        <f>IF(患者数!$AP29=0,"…",患者数!AQ29/患者数!$AP29*100)</f>
        <v>1.234800109091251</v>
      </c>
      <c r="AR29" s="64">
        <f>IF(患者数!$AP29=0,"…",患者数!AR29/患者数!$AP29*100)</f>
        <v>0.12643717796398524</v>
      </c>
      <c r="AS29" s="64">
        <f>IF($E29=0,"…",患者数!AS29/患者数!$E29*100)</f>
        <v>2.6925423283895524</v>
      </c>
      <c r="AT29" s="64">
        <f>IF($E29=0,"…",患者数!AT29/患者数!$E29*100)</f>
        <v>0.24255151594697466</v>
      </c>
      <c r="AU29" s="64">
        <f>IF($E29=0,"…",患者数!AU29/患者数!$E29*100)</f>
        <v>0.15246095288095551</v>
      </c>
      <c r="AV29" s="64">
        <f>IF($E29=0,"…",患者数!AV29/患者数!$E29*100)</f>
        <v>1.526709541934637</v>
      </c>
      <c r="AW29" s="46">
        <f>+患者数!AW29</f>
        <v>945858</v>
      </c>
      <c r="AX29" s="64">
        <f>IF($AW29=0,"…",患者数!AX29/$AW29*100)</f>
        <v>16.12070733661924</v>
      </c>
      <c r="AY29" s="64">
        <f>IF($AW29=0,"…",患者数!AY29/$AW29*100)</f>
        <v>11.880324530743515</v>
      </c>
      <c r="AZ29" s="64">
        <f>IF($AW29=0,"…",患者数!AZ29/$AW29*100)</f>
        <v>9.3886185875681125</v>
      </c>
      <c r="BA29" s="64">
        <f>IF($AW29=0,"…",患者数!BA29/$AW29*100)</f>
        <v>1.8244810531813445</v>
      </c>
      <c r="BB29" s="64">
        <f>IF($AW29=0,"…",患者数!BB29/$AW29*100)</f>
        <v>9.3359679782800384</v>
      </c>
      <c r="BC29" s="64">
        <f>IF($AW29=0,"…",患者数!BC29/$AW29*100)</f>
        <v>4.3386005087444417</v>
      </c>
      <c r="BD29" s="64">
        <f>IF($AW29=0,"…",患者数!BD29/$AW29*100)</f>
        <v>0.16831279113778178</v>
      </c>
      <c r="BE29" s="64">
        <f>IF($AW29=0,"…",患者数!BE29/$AW29*100)</f>
        <v>3.915598324484225</v>
      </c>
      <c r="BF29" s="64">
        <f>IF($AW29=0,"…",患者数!BF29/$AW29*100)</f>
        <v>2.0226080447593611</v>
      </c>
      <c r="BG29" s="64">
        <f>IF($AW29=0,"…",患者数!BG29/$AW29*100)</f>
        <v>9.5654950320238346</v>
      </c>
      <c r="BH29" s="64">
        <f>IF($AW29=0,"…",患者数!BH29/$AW29*100)</f>
        <v>2.2478004097866702</v>
      </c>
      <c r="BI29" s="64">
        <f>IF($AW29=0,"…",患者数!BI29/$AW29*100)</f>
        <v>0.11777666415043272</v>
      </c>
      <c r="BJ29" s="64">
        <f>IF($AW29=0,"…",患者数!BJ29/$AW29*100)</f>
        <v>4.3888194633866817</v>
      </c>
      <c r="BK29" s="31"/>
      <c r="BL29" s="37"/>
    </row>
    <row r="30" spans="1:76" s="19" customFormat="1" ht="16.95" customHeight="1" x14ac:dyDescent="0.15">
      <c r="A30" s="96" t="s">
        <v>95</v>
      </c>
      <c r="B30" s="99" t="s">
        <v>75</v>
      </c>
      <c r="C30" s="29" t="s">
        <v>76</v>
      </c>
      <c r="D30" s="30">
        <f>+患者数!D30</f>
        <v>49480</v>
      </c>
      <c r="E30" s="30">
        <f>+患者数!E30</f>
        <v>48888</v>
      </c>
      <c r="F30" s="55">
        <f>IF($E30=0,"…",患者数!F30/患者数!$E30*100)</f>
        <v>3.6818851251840944E-2</v>
      </c>
      <c r="G30" s="55">
        <f>IF($E30=0,"…",患者数!G30/患者数!$E30*100)</f>
        <v>0.5297823596792669</v>
      </c>
      <c r="H30" s="66">
        <f>IF($E30=0,"…",患者数!H30/患者数!$E30*100)</f>
        <v>0.63819342169857629</v>
      </c>
      <c r="I30" s="55">
        <f>IF($E30=0,"…",患者数!I30/患者数!$E30*100)</f>
        <v>0.38046146293568972</v>
      </c>
      <c r="J30" s="55">
        <f>IF($E30=0,"…",患者数!J30/患者数!$E30*100)</f>
        <v>9.000163639338897E-2</v>
      </c>
      <c r="K30" s="55">
        <f>IF($E30=0,"…",患者数!K30/患者数!$E30*100)</f>
        <v>0.17591228931435118</v>
      </c>
      <c r="L30" s="30">
        <f>+患者数!L30</f>
        <v>47862</v>
      </c>
      <c r="M30" s="55">
        <f>IF((患者数!$L30+患者数!$R30)=0,"…",患者数!M30/(患者数!$L30+患者数!$R30)*100)</f>
        <v>71.286076363339063</v>
      </c>
      <c r="N30" s="55">
        <f>IF((患者数!$L30+患者数!$R30)=0,"…",患者数!N30/(患者数!$L30+患者数!$R30)*100)</f>
        <v>16.407080369552776</v>
      </c>
      <c r="O30" s="55">
        <f>IF((患者数!$L30+患者数!$R30)=0,"…",患者数!O30/(患者数!$L30+患者数!$R30)*100)</f>
        <v>8.1820783255661844</v>
      </c>
      <c r="P30" s="55">
        <f>IF((患者数!$L30+患者数!$R30)=0,"…",患者数!P30/(患者数!$L30+患者数!$R30)*100)</f>
        <v>1.95405118142425</v>
      </c>
      <c r="Q30" s="55">
        <f>IF((患者数!$L30+患者数!$R30)=0,"…",患者数!Q30/(患者数!$L30+患者数!$R30)*100)</f>
        <v>1.6106614340609924</v>
      </c>
      <c r="R30" s="55">
        <f>IF((患者数!$L30+患者数!$R30)=0,"…",患者数!R30/(患者数!$L30+患者数!$R30)*100)</f>
        <v>2.1707137601177333</v>
      </c>
      <c r="S30" s="30">
        <f>+患者数!S30</f>
        <v>48811</v>
      </c>
      <c r="T30" s="55">
        <f>IF(患者数!$S30=0,"…",患者数!T30/患者数!$S30*100)</f>
        <v>9.983405379934851</v>
      </c>
      <c r="U30" s="55">
        <f>IF(患者数!$S30=0,"…",患者数!U30/患者数!$S30*100)</f>
        <v>0.13316670422650631</v>
      </c>
      <c r="V30" s="55">
        <f>IF(患者数!$S30=0,"…",患者数!V30/患者数!$S30*100)</f>
        <v>7.3794841326750111</v>
      </c>
      <c r="W30" s="55">
        <f>IF(患者数!$S30=0,"…",患者数!W30/患者数!$S30*100)</f>
        <v>2.7350392329597835</v>
      </c>
      <c r="X30" s="30">
        <f>+患者数!X30</f>
        <v>48982</v>
      </c>
      <c r="Y30" s="55">
        <f>IF(患者数!$X30=0,"…",患者数!Y30/患者数!$X30*100)</f>
        <v>0.95545302355967487</v>
      </c>
      <c r="Z30" s="30">
        <f>+患者数!Z30</f>
        <v>48751</v>
      </c>
      <c r="AA30" s="55">
        <f>IF(患者数!$Z30=0,"…",患者数!AA30/患者数!$Z30*100)</f>
        <v>11.921806732169596</v>
      </c>
      <c r="AB30" s="55">
        <f>IF(患者数!$Z30=0,"…",患者数!AB30/患者数!$Z30*100)</f>
        <v>23.019014994564213</v>
      </c>
      <c r="AC30" s="55">
        <f>IF(患者数!$Z30=0,"…",患者数!AC30/患者数!$Z30*100)</f>
        <v>15.985313121782116</v>
      </c>
      <c r="AD30" s="55">
        <f>IF(患者数!$Z30=0,"…",患者数!AD30/患者数!$Z30*100)</f>
        <v>7.5936903858382392</v>
      </c>
      <c r="AE30" s="55">
        <f>IF(患者数!$Z30=0,"…",患者数!AE30/患者数!$Z30*100)</f>
        <v>0.64614059198785667</v>
      </c>
      <c r="AF30" s="55">
        <f>IF($E30=0,"…",患者数!AF30/患者数!$E30*100)</f>
        <v>0.19636720667648502</v>
      </c>
      <c r="AG30" s="55">
        <f>IF($E30=0,"…",患者数!AG30/患者数!$E30*100)</f>
        <v>4.2341678939617085</v>
      </c>
      <c r="AH30" s="55">
        <f>IF($E30=0,"…",患者数!AH30/患者数!$E30*100)</f>
        <v>0.84274259531991491</v>
      </c>
      <c r="AI30" s="55">
        <f>IF($E30=0,"…",患者数!AI30/患者数!$E30*100)</f>
        <v>0.63001145475372278</v>
      </c>
      <c r="AJ30" s="30">
        <f>+患者数!AJ30</f>
        <v>48968</v>
      </c>
      <c r="AK30" s="55">
        <f>IF(患者数!E30=0,"…",患者数!AK30/患者数!$E30*100)</f>
        <v>0</v>
      </c>
      <c r="AL30" s="55">
        <f>IF(患者数!AJ30=0,"…",患者数!AL30/患者数!$AJ30*100)</f>
        <v>0.5983499428198007</v>
      </c>
      <c r="AM30" s="30">
        <f>+患者数!AM30</f>
        <v>48813</v>
      </c>
      <c r="AN30" s="55">
        <f>IF(患者数!$E30=0,"…",患者数!AN30/患者数!$E30*100)</f>
        <v>1.4359351988217968</v>
      </c>
      <c r="AO30" s="55">
        <f>IF(患者数!$AM30=0,"…",患者数!AO30/患者数!$AM30*100)</f>
        <v>1.8253334152787168</v>
      </c>
      <c r="AP30" s="30">
        <f>+患者数!AP30</f>
        <v>49074</v>
      </c>
      <c r="AQ30" s="55">
        <f>IF(患者数!$AP30=0,"…",患者数!AQ30/患者数!$AP30*100)</f>
        <v>0.18950972001467173</v>
      </c>
      <c r="AR30" s="55">
        <f>IF(患者数!$AP30=0,"…",患者数!AR30/患者数!$AP30*100)</f>
        <v>3.2603822798223089E-2</v>
      </c>
      <c r="AS30" s="55">
        <f>IF($E30=0,"…",患者数!AS30/患者数!$E30*100)</f>
        <v>4.2709867452135493</v>
      </c>
      <c r="AT30" s="55">
        <f>IF($E30=0,"…",患者数!AT30/患者数!$E30*100)</f>
        <v>0.15341188021600394</v>
      </c>
      <c r="AU30" s="55">
        <f>IF($E30=0,"…",患者数!AU30/患者数!$E30*100)</f>
        <v>0.33341515300278185</v>
      </c>
      <c r="AV30" s="55">
        <f>IF($E30=0,"…",患者数!AV30/患者数!$E30*100)</f>
        <v>1.5443462608411063</v>
      </c>
      <c r="AW30" s="30">
        <f>+患者数!AW30</f>
        <v>48656</v>
      </c>
      <c r="AX30" s="55">
        <f>IF($AW30=0,"…",患者数!AX30/$AW30*100)</f>
        <v>8.5600953633673136</v>
      </c>
      <c r="AY30" s="55">
        <f>IF($AW30=0,"…",患者数!AY30/$AW30*100)</f>
        <v>10.775649457415323</v>
      </c>
      <c r="AZ30" s="55">
        <f>IF($AW30=0,"…",患者数!AZ30/$AW30*100)</f>
        <v>4.2009207497533705</v>
      </c>
      <c r="BA30" s="55">
        <f>IF($AW30=0,"…",患者数!BA30/$AW30*100)</f>
        <v>0.40899375205524502</v>
      </c>
      <c r="BB30" s="55">
        <f>IF($AW30=0,"…",患者数!BB30/$AW30*100)</f>
        <v>2.3142058533377181</v>
      </c>
      <c r="BC30" s="55">
        <f>IF($AW30=0,"…",患者数!BC30/$AW30*100)</f>
        <v>2.2546037487668529</v>
      </c>
      <c r="BD30" s="55">
        <f>IF($AW30=0,"…",患者数!BD30/$AW30*100)</f>
        <v>3.2883919763235778E-2</v>
      </c>
      <c r="BE30" s="55">
        <f>IF($AW30=0,"…",患者数!BE30/$AW30*100)</f>
        <v>1.7120190726734628</v>
      </c>
      <c r="BF30" s="55">
        <f>IF($AW30=0,"…",患者数!BF30/$AW30*100)</f>
        <v>2.7088128904965472</v>
      </c>
      <c r="BG30" s="55">
        <f>IF($AW30=0,"…",患者数!BG30/$AW30*100)</f>
        <v>1.1406609667872409</v>
      </c>
      <c r="BH30" s="59" t="s">
        <v>77</v>
      </c>
      <c r="BI30" s="59" t="s">
        <v>77</v>
      </c>
      <c r="BJ30" s="59" t="s">
        <v>77</v>
      </c>
      <c r="BK30" s="31"/>
      <c r="BL30" s="32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</row>
    <row r="31" spans="1:76" s="19" customFormat="1" ht="16.95" customHeight="1" x14ac:dyDescent="0.15">
      <c r="A31" s="97"/>
      <c r="B31" s="100"/>
      <c r="C31" s="34" t="s">
        <v>78</v>
      </c>
      <c r="D31" s="35">
        <f>+患者数!D31</f>
        <v>50702</v>
      </c>
      <c r="E31" s="35">
        <f>+患者数!E31</f>
        <v>49899</v>
      </c>
      <c r="F31" s="56">
        <f>IF($E31=0,"…",患者数!F31/患者数!$E31*100)</f>
        <v>3.2064770837090924E-2</v>
      </c>
      <c r="G31" s="56">
        <f>IF($E31=0,"…",患者数!G31/患者数!$E31*100)</f>
        <v>0.90382572797050054</v>
      </c>
      <c r="H31" s="67">
        <f>IF($E31=0,"…",患者数!H31/患者数!$E31*100)</f>
        <v>0.7194532956572276</v>
      </c>
      <c r="I31" s="56">
        <f>IF($E31=0,"…",患者数!I31/患者数!$E31*100)</f>
        <v>0.47295536984709113</v>
      </c>
      <c r="J31" s="56">
        <f>IF($E31=0,"…",患者数!J31/患者数!$E31*100)</f>
        <v>0.11022264975250005</v>
      </c>
      <c r="K31" s="56">
        <f>IF($E31=0,"…",患者数!K31/患者数!$E31*100)</f>
        <v>0.16633599871740917</v>
      </c>
      <c r="L31" s="35">
        <f>+患者数!L31</f>
        <v>48480</v>
      </c>
      <c r="M31" s="56">
        <f>IF((患者数!$L31+患者数!$R31)=0,"…",患者数!M31/(患者数!$L31+患者数!$R31)*100)</f>
        <v>67.156960709860499</v>
      </c>
      <c r="N31" s="56">
        <f>IF((患者数!$L31+患者数!$R31)=0,"…",患者数!N31/(患者数!$L31+患者数!$R31)*100)</f>
        <v>14.63487749310524</v>
      </c>
      <c r="O31" s="56">
        <f>IF((患者数!$L31+患者数!$R31)=0,"…",患者数!O31/(患者数!$L31+患者数!$R31)*100)</f>
        <v>10.649906071385747</v>
      </c>
      <c r="P31" s="56">
        <f>IF((患者数!$L31+患者数!$R31)=0,"…",患者数!P31/(患者数!$L31+患者数!$R31)*100)</f>
        <v>4.4446220872137179</v>
      </c>
      <c r="Q31" s="56">
        <f>IF((患者数!$L31+患者数!$R31)=0,"…",患者数!Q31/(患者数!$L31+患者数!$R31)*100)</f>
        <v>2.3602062432551261</v>
      </c>
      <c r="R31" s="56">
        <f>IF((患者数!$L31+患者数!$R31)=0,"…",患者数!R31/(患者数!$L31+患者数!$R31)*100)</f>
        <v>3.1136336384347896</v>
      </c>
      <c r="S31" s="35">
        <f>+患者数!S31</f>
        <v>49703</v>
      </c>
      <c r="T31" s="56">
        <f>IF(患者数!$S31=0,"…",患者数!T31/患者数!$S31*100)</f>
        <v>10.079874454258295</v>
      </c>
      <c r="U31" s="56">
        <f>IF(患者数!$S31=0,"…",患者数!U31/患者数!$S31*100)</f>
        <v>0.12071705933243468</v>
      </c>
      <c r="V31" s="56">
        <f>IF(患者数!$S31=0,"…",患者数!V31/患者数!$S31*100)</f>
        <v>7.4904935315775703</v>
      </c>
      <c r="W31" s="56">
        <f>IF(患者数!$S31=0,"…",患者数!W31/患者数!$S31*100)</f>
        <v>2.7141218839909063</v>
      </c>
      <c r="X31" s="35">
        <f>+患者数!X31</f>
        <v>50027</v>
      </c>
      <c r="Y31" s="56">
        <f>IF(患者数!$X31=0,"…",患者数!Y31/患者数!$X31*100)</f>
        <v>0.64765026885481836</v>
      </c>
      <c r="Z31" s="35">
        <f>+患者数!Z31</f>
        <v>49743</v>
      </c>
      <c r="AA31" s="56">
        <f>IF(患者数!$Z31=0,"…",患者数!AA31/患者数!$Z31*100)</f>
        <v>10.093882556339585</v>
      </c>
      <c r="AB31" s="56">
        <f>IF(患者数!$Z31=0,"…",患者数!AB31/患者数!$Z31*100)</f>
        <v>23.265585107452306</v>
      </c>
      <c r="AC31" s="56">
        <f>IF(患者数!$Z31=0,"…",患者数!AC31/患者数!$Z31*100)</f>
        <v>17.26675110065738</v>
      </c>
      <c r="AD31" s="56">
        <f>IF(患者数!$Z31=0,"…",患者数!AD31/患者数!$Z31*100)</f>
        <v>6.7064712622881606</v>
      </c>
      <c r="AE31" s="56">
        <f>IF(患者数!$Z31=0,"…",患者数!AE31/患者数!$Z31*100)</f>
        <v>0.45433528335645218</v>
      </c>
      <c r="AF31" s="56">
        <f>IF($E31=0,"…",患者数!AF31/患者数!$E31*100)</f>
        <v>0.16032385418545461</v>
      </c>
      <c r="AG31" s="56">
        <f>IF($E31=0,"…",患者数!AG31/患者数!$E31*100)</f>
        <v>4.3588047856670471</v>
      </c>
      <c r="AH31" s="56">
        <f>IF($E31=0,"…",患者数!AH31/患者数!$E31*100)</f>
        <v>0.74350187378504573</v>
      </c>
      <c r="AI31" s="56">
        <f>IF($E31=0,"…",患者数!AI31/患者数!$E31*100)</f>
        <v>0.62927112767790938</v>
      </c>
      <c r="AJ31" s="35">
        <f>+患者数!AJ31</f>
        <v>50098</v>
      </c>
      <c r="AK31" s="56">
        <f>IF(患者数!E31=0,"…",患者数!AK31/患者数!$E31*100)</f>
        <v>0</v>
      </c>
      <c r="AL31" s="56">
        <f>IF(患者数!AJ31=0,"…",患者数!AL31/患者数!$AJ31*100)</f>
        <v>0.25150704618946862</v>
      </c>
      <c r="AM31" s="35" t="s">
        <v>77</v>
      </c>
      <c r="AN31" s="56">
        <f>IF(患者数!$E31=0,"…",患者数!AN31/患者数!$E31*100)</f>
        <v>0.74750997013968212</v>
      </c>
      <c r="AO31" s="56" t="s">
        <v>77</v>
      </c>
      <c r="AP31" s="35">
        <f>+患者数!AP31</f>
        <v>50232</v>
      </c>
      <c r="AQ31" s="56">
        <f>IF(患者数!$AP31=0,"…",患者数!AQ31/患者数!$AP31*100)</f>
        <v>0.23889154323936934</v>
      </c>
      <c r="AR31" s="56">
        <f>IF(患者数!$AP31=0,"…",患者数!AR31/患者数!$AP31*100)</f>
        <v>5.9722885809842335E-2</v>
      </c>
      <c r="AS31" s="56">
        <f>IF($E31=0,"…",患者数!AS31/患者数!$E31*100)</f>
        <v>4.0802420890198201</v>
      </c>
      <c r="AT31" s="56">
        <f>IF($E31=0,"…",患者数!AT31/患者数!$E31*100)</f>
        <v>0.14629551694422732</v>
      </c>
      <c r="AU31" s="56">
        <f>IF($E31=0,"…",患者数!AU31/患者数!$E31*100)</f>
        <v>0.37676105733581838</v>
      </c>
      <c r="AV31" s="56">
        <f>IF($E31=0,"…",患者数!AV31/患者数!$E31*100)</f>
        <v>1.4729754103288644</v>
      </c>
      <c r="AW31" s="35">
        <f>+患者数!AW31</f>
        <v>49636</v>
      </c>
      <c r="AX31" s="56">
        <f>IF($AW31=0,"…",患者数!AX31/$AW31*100)</f>
        <v>13.917318075590298</v>
      </c>
      <c r="AY31" s="56">
        <f>IF($AW31=0,"…",患者数!AY31/$AW31*100)</f>
        <v>12.644048674349262</v>
      </c>
      <c r="AZ31" s="56">
        <f>IF($AW31=0,"…",患者数!AZ31/$AW31*100)</f>
        <v>5.4678056249496336</v>
      </c>
      <c r="BA31" s="56">
        <f>IF($AW31=0,"…",患者数!BA31/$AW31*100)</f>
        <v>0.74341203964864211</v>
      </c>
      <c r="BB31" s="56">
        <f>IF($AW31=0,"…",患者数!BB31/$AW31*100)</f>
        <v>4.1562575550004022</v>
      </c>
      <c r="BC31" s="56">
        <f>IF($AW31=0,"…",患者数!BC31/$AW31*100)</f>
        <v>3.316141510194214</v>
      </c>
      <c r="BD31" s="56">
        <f>IF($AW31=0,"…",患者数!BD31/$AW31*100)</f>
        <v>4.8352002578773472E-2</v>
      </c>
      <c r="BE31" s="56">
        <f>IF($AW31=0,"…",患者数!BE31/$AW31*100)</f>
        <v>2.9393988234346038</v>
      </c>
      <c r="BF31" s="56">
        <f>IF($AW31=0,"…",患者数!BF31/$AW31*100)</f>
        <v>2.6230961398984607</v>
      </c>
      <c r="BG31" s="56">
        <f>IF($AW31=0,"…",患者数!BG31/$AW31*100)</f>
        <v>3.2859215085824802</v>
      </c>
      <c r="BH31" s="56" t="s">
        <v>77</v>
      </c>
      <c r="BI31" s="56" t="s">
        <v>77</v>
      </c>
      <c r="BJ31" s="56" t="s">
        <v>77</v>
      </c>
      <c r="BK31" s="31"/>
      <c r="BL31" s="32"/>
    </row>
    <row r="32" spans="1:76" s="19" customFormat="1" ht="16.95" customHeight="1" x14ac:dyDescent="0.15">
      <c r="A32" s="97"/>
      <c r="B32" s="100"/>
      <c r="C32" s="34" t="s">
        <v>79</v>
      </c>
      <c r="D32" s="35">
        <f>+患者数!D32</f>
        <v>52069</v>
      </c>
      <c r="E32" s="35">
        <f>+患者数!E32</f>
        <v>51257</v>
      </c>
      <c r="F32" s="56">
        <f>IF($E32=0,"…",患者数!F32/患者数!$E32*100)</f>
        <v>7.9989074662972851E-2</v>
      </c>
      <c r="G32" s="56">
        <f>IF($E32=0,"…",患者数!G32/患者数!$E32*100)</f>
        <v>1.4866262169069591</v>
      </c>
      <c r="H32" s="67">
        <f>IF($E32=0,"…",患者数!H32/患者数!$E32*100)</f>
        <v>0.87012505608989998</v>
      </c>
      <c r="I32" s="56">
        <f>IF($E32=0,"…",患者数!I32/患者数!$E32*100)</f>
        <v>0.66137308074994627</v>
      </c>
      <c r="J32" s="56">
        <f>IF($E32=0,"…",患者数!J32/患者数!$E32*100)</f>
        <v>8.5841933784653796E-2</v>
      </c>
      <c r="K32" s="56">
        <f>IF($E32=0,"…",患者数!K32/患者数!$E32*100)</f>
        <v>0.14241957196090291</v>
      </c>
      <c r="L32" s="35">
        <f>+患者数!L32</f>
        <v>48640</v>
      </c>
      <c r="M32" s="56">
        <f>IF((患者数!$L32+患者数!$R32)=0,"…",患者数!M32/(患者数!$L32+患者数!$R32)*100)</f>
        <v>61.277025976046041</v>
      </c>
      <c r="N32" s="56">
        <f>IF((患者数!$L32+患者数!$R32)=0,"…",患者数!N32/(患者数!$L32+患者数!$R32)*100)</f>
        <v>13.030797946803546</v>
      </c>
      <c r="O32" s="56">
        <f>IF((患者数!$L32+患者数!$R32)=0,"…",患者数!O32/(患者数!$L32+患者数!$R32)*100)</f>
        <v>12.900528853631979</v>
      </c>
      <c r="P32" s="56">
        <f>IF((患者数!$L32+患者数!$R32)=0,"…",患者数!P32/(患者数!$L32+患者数!$R32)*100)</f>
        <v>7.3631202364286832</v>
      </c>
      <c r="Q32" s="56">
        <f>IF((患者数!$L32+患者数!$R32)=0,"…",患者数!Q32/(患者数!$L32+患者数!$R32)*100)</f>
        <v>4.0675066106703994</v>
      </c>
      <c r="R32" s="56">
        <f>IF((患者数!$L32+患者数!$R32)=0,"…",患者数!R32/(患者数!$L32+患者数!$R32)*100)</f>
        <v>5.4285269870897501</v>
      </c>
      <c r="S32" s="35">
        <f>+患者数!S32</f>
        <v>51062</v>
      </c>
      <c r="T32" s="56">
        <f>IF(患者数!$S32=0,"…",患者数!T32/患者数!$S32*100)</f>
        <v>10.640006266891231</v>
      </c>
      <c r="U32" s="56">
        <f>IF(患者数!$S32=0,"…",患者数!U32/患者数!$S32*100)</f>
        <v>0.13512984215267712</v>
      </c>
      <c r="V32" s="56">
        <f>IF(患者数!$S32=0,"…",患者数!V32/患者数!$S32*100)</f>
        <v>8.115624143198465</v>
      </c>
      <c r="W32" s="56">
        <f>IF(患者数!$S32=0,"…",患者数!W32/患者数!$S32*100)</f>
        <v>2.6830128079589519</v>
      </c>
      <c r="X32" s="35">
        <f>+患者数!X32</f>
        <v>51453</v>
      </c>
      <c r="Y32" s="56">
        <f>IF(患者数!$X32=0,"…",患者数!Y32/患者数!$X32*100)</f>
        <v>0.55001651993081058</v>
      </c>
      <c r="Z32" s="35">
        <f>+患者数!Z32</f>
        <v>51046</v>
      </c>
      <c r="AA32" s="56">
        <f>IF(患者数!$Z32=0,"…",患者数!AA32/患者数!$Z32*100)</f>
        <v>8.7881518630255062</v>
      </c>
      <c r="AB32" s="56">
        <f>IF(患者数!$Z32=0,"…",患者数!AB32/患者数!$Z32*100)</f>
        <v>23.709987070485443</v>
      </c>
      <c r="AC32" s="56">
        <f>IF(患者数!$Z32=0,"…",患者数!AC32/患者数!$Z32*100)</f>
        <v>18.512714022646239</v>
      </c>
      <c r="AD32" s="56">
        <f>IF(患者数!$Z32=0,"…",患者数!AD32/患者数!$Z32*100)</f>
        <v>5.8163225326176393</v>
      </c>
      <c r="AE32" s="56">
        <f>IF(患者数!$Z32=0,"…",患者数!AE32/患者数!$Z32*100)</f>
        <v>0.43881988794420718</v>
      </c>
      <c r="AF32" s="56">
        <f>IF($E32=0,"…",患者数!AF32/患者数!$E32*100)</f>
        <v>0.14241957196090291</v>
      </c>
      <c r="AG32" s="56">
        <f>IF($E32=0,"…",患者数!AG32/患者数!$E32*100)</f>
        <v>4.5905925044384182</v>
      </c>
      <c r="AH32" s="56">
        <f>IF($E32=0,"…",患者数!AH32/患者数!$E32*100)</f>
        <v>0.78428312230524622</v>
      </c>
      <c r="AI32" s="56">
        <f>IF($E32=0,"…",患者数!AI32/患者数!$E32*100)</f>
        <v>0.59308972433033547</v>
      </c>
      <c r="AJ32" s="35">
        <f>+患者数!AJ32</f>
        <v>51484</v>
      </c>
      <c r="AK32" s="56">
        <f>IF(患者数!E32=0,"…",患者数!AK32/患者数!$E32*100)</f>
        <v>0</v>
      </c>
      <c r="AL32" s="56">
        <f>IF(患者数!AJ32=0,"…",患者数!AL32/患者数!$AJ32*100)</f>
        <v>0.21365861238443012</v>
      </c>
      <c r="AM32" s="35" t="s">
        <v>77</v>
      </c>
      <c r="AN32" s="56">
        <f>IF(患者数!$E32=0,"…",患者数!AN32/患者数!$E32*100)</f>
        <v>0.63015783210098131</v>
      </c>
      <c r="AO32" s="56" t="s">
        <v>77</v>
      </c>
      <c r="AP32" s="35">
        <f>+患者数!AP32</f>
        <v>51582</v>
      </c>
      <c r="AQ32" s="56">
        <f>IF(患者数!$AP32=0,"…",患者数!AQ32/患者数!$AP32*100)</f>
        <v>0.23651661432282581</v>
      </c>
      <c r="AR32" s="56">
        <f>IF(患者数!$AP32=0,"…",患者数!AR32/患者数!$AP32*100)</f>
        <v>4.4589197782172074E-2</v>
      </c>
      <c r="AS32" s="56">
        <f>IF($E32=0,"…",患者数!AS32/患者数!$E32*100)</f>
        <v>3.5546364399008912</v>
      </c>
      <c r="AT32" s="56">
        <f>IF($E32=0,"…",患者数!AT32/患者数!$E32*100)</f>
        <v>0.17753672669098855</v>
      </c>
      <c r="AU32" s="56">
        <f>IF($E32=0,"…",患者数!AU32/患者数!$E32*100)</f>
        <v>0.31020153344908985</v>
      </c>
      <c r="AV32" s="56">
        <f>IF($E32=0,"…",患者数!AV32/患者数!$E32*100)</f>
        <v>1.4476071560957526</v>
      </c>
      <c r="AW32" s="35">
        <f>+患者数!AW32</f>
        <v>50964</v>
      </c>
      <c r="AX32" s="56">
        <f>IF($AW32=0,"…",患者数!AX32/$AW32*100)</f>
        <v>17.363236794600109</v>
      </c>
      <c r="AY32" s="56">
        <f>IF($AW32=0,"…",患者数!AY32/$AW32*100)</f>
        <v>13.613531120006279</v>
      </c>
      <c r="AZ32" s="56">
        <f>IF($AW32=0,"…",患者数!AZ32/$AW32*100)</f>
        <v>6.1180441095675375</v>
      </c>
      <c r="BA32" s="56">
        <f>IF($AW32=0,"…",患者数!BA32/$AW32*100)</f>
        <v>1.079193155953222</v>
      </c>
      <c r="BB32" s="56">
        <f>IF($AW32=0,"…",患者数!BB32/$AW32*100)</f>
        <v>6.0003139470999143</v>
      </c>
      <c r="BC32" s="56">
        <f>IF($AW32=0,"…",患者数!BC32/$AW32*100)</f>
        <v>4.304999607566125</v>
      </c>
      <c r="BD32" s="56">
        <f>IF($AW32=0,"…",患者数!BD32/$AW32*100)</f>
        <v>8.0448944352876542E-2</v>
      </c>
      <c r="BE32" s="56">
        <f>IF($AW32=0,"…",患者数!BE32/$AW32*100)</f>
        <v>3.8203437720744056</v>
      </c>
      <c r="BF32" s="56">
        <f>IF($AW32=0,"…",患者数!BF32/$AW32*100)</f>
        <v>2.3958088062161527</v>
      </c>
      <c r="BG32" s="56">
        <f>IF($AW32=0,"…",患者数!BG32/$AW32*100)</f>
        <v>4.7837689349344634</v>
      </c>
      <c r="BH32" s="56" t="s">
        <v>77</v>
      </c>
      <c r="BI32" s="56" t="s">
        <v>77</v>
      </c>
      <c r="BJ32" s="56" t="s">
        <v>77</v>
      </c>
      <c r="BK32" s="31"/>
      <c r="BL32" s="32"/>
    </row>
    <row r="33" spans="1:64" s="19" customFormat="1" ht="16.95" customHeight="1" x14ac:dyDescent="0.15">
      <c r="A33" s="97"/>
      <c r="B33" s="100"/>
      <c r="C33" s="34" t="s">
        <v>80</v>
      </c>
      <c r="D33" s="35">
        <f>+患者数!D33</f>
        <v>52249</v>
      </c>
      <c r="E33" s="35">
        <f>+患者数!E33</f>
        <v>51353</v>
      </c>
      <c r="F33" s="56">
        <f>IF($E33=0,"…",患者数!F33/患者数!$E33*100)</f>
        <v>0.10515451872334626</v>
      </c>
      <c r="G33" s="56">
        <f>IF($E33=0,"…",患者数!G33/患者数!$E33*100)</f>
        <v>1.9336747609682003</v>
      </c>
      <c r="H33" s="67">
        <f>IF($E33=0,"…",患者数!H33/患者数!$E33*100)</f>
        <v>0.84902537339590667</v>
      </c>
      <c r="I33" s="56">
        <f>IF($E33=0,"…",患者数!I33/患者数!$E33*100)</f>
        <v>0.57640254707612015</v>
      </c>
      <c r="J33" s="56">
        <f>IF($E33=0,"…",患者数!J33/患者数!$E33*100)</f>
        <v>8.7628765602788539E-2</v>
      </c>
      <c r="K33" s="56">
        <f>IF($E33=0,"…",患者数!K33/患者数!$E33*100)</f>
        <v>0.21030903744669252</v>
      </c>
      <c r="L33" s="35">
        <f>+患者数!L33</f>
        <v>47253</v>
      </c>
      <c r="M33" s="56">
        <f>IF((患者数!$L33+患者数!$R33)=0,"…",患者数!M33/(患者数!$L33+患者数!$R33)*100)</f>
        <v>56.422606331326477</v>
      </c>
      <c r="N33" s="56">
        <f>IF((患者数!$L33+患者数!$R33)=0,"…",患者数!N33/(患者数!$L33+患者数!$R33)*100)</f>
        <v>11.825597203340454</v>
      </c>
      <c r="O33" s="56">
        <f>IF((患者数!$L33+患者数!$R33)=0,"…",患者数!O33/(患者数!$L33+患者数!$R33)*100)</f>
        <v>13.602641289570791</v>
      </c>
      <c r="P33" s="56">
        <f>IF((患者数!$L33+患者数!$R33)=0,"…",患者数!P33/(患者数!$L33+患者数!$R33)*100)</f>
        <v>9.920372887939406</v>
      </c>
      <c r="Q33" s="56">
        <f>IF((患者数!$L33+患者数!$R33)=0,"…",患者数!Q33/(患者数!$L33+患者数!$R33)*100)</f>
        <v>6.2478151097300447</v>
      </c>
      <c r="R33" s="56">
        <f>IF((患者数!$L33+患者数!$R33)=0,"…",患者数!R33/(患者数!$L33+患者数!$R33)*100)</f>
        <v>8.2287822878228774</v>
      </c>
      <c r="S33" s="35">
        <f>+患者数!S33</f>
        <v>51018</v>
      </c>
      <c r="T33" s="56">
        <f>IF(患者数!$S33=0,"…",患者数!T33/患者数!$S33*100)</f>
        <v>10.892234113450156</v>
      </c>
      <c r="U33" s="56">
        <f>IF(患者数!$S33=0,"…",患者数!U33/患者数!$S33*100)</f>
        <v>0.13328629111294055</v>
      </c>
      <c r="V33" s="56">
        <f>IF(患者数!$S33=0,"…",患者数!V33/患者数!$S33*100)</f>
        <v>8.3147124544278483</v>
      </c>
      <c r="W33" s="56">
        <f>IF(患者数!$S33=0,"…",患者数!W33/患者数!$S33*100)</f>
        <v>2.7206084127170804</v>
      </c>
      <c r="X33" s="35" t="str">
        <f>+患者数!X33</f>
        <v>…</v>
      </c>
      <c r="Y33" s="56" t="s">
        <v>77</v>
      </c>
      <c r="Z33" s="35">
        <f>+患者数!Z33</f>
        <v>51155</v>
      </c>
      <c r="AA33" s="56">
        <f>IF(患者数!$Z33=0,"…",患者数!AA33/患者数!$Z33*100)</f>
        <v>8.1262828658000199</v>
      </c>
      <c r="AB33" s="56">
        <f>IF(患者数!$Z33=0,"…",患者数!AB33/患者数!$Z33*100)</f>
        <v>24.312383931189522</v>
      </c>
      <c r="AC33" s="56">
        <f>IF(患者数!$Z33=0,"…",患者数!AC33/患者数!$Z33*100)</f>
        <v>19.566024826507672</v>
      </c>
      <c r="AD33" s="56">
        <f>IF(患者数!$Z33=0,"…",患者数!AD33/患者数!$Z33*100)</f>
        <v>5.3973218649203405</v>
      </c>
      <c r="AE33" s="56">
        <f>IF(患者数!$Z33=0,"…",患者数!AE33/患者数!$Z33*100)</f>
        <v>0.29322646857589679</v>
      </c>
      <c r="AF33" s="56">
        <f>IF($E33=0,"…",患者数!AF33/患者数!$E33*100)</f>
        <v>0.10904913052791462</v>
      </c>
      <c r="AG33" s="56">
        <f>IF($E33=0,"…",患者数!AG33/患者数!$E33*100)</f>
        <v>4.5119077755924675</v>
      </c>
      <c r="AH33" s="56">
        <f>IF($E33=0,"…",患者数!AH33/患者数!$E33*100)</f>
        <v>0.76529121959768664</v>
      </c>
      <c r="AI33" s="56">
        <f>IF($E33=0,"…",患者数!AI33/患者数!$E33*100)</f>
        <v>0.50435222869160512</v>
      </c>
      <c r="AJ33" s="35">
        <f>+患者数!AJ33</f>
        <v>51370</v>
      </c>
      <c r="AK33" s="56">
        <f>IF(患者数!E33=0,"…",患者数!AK33/患者数!$E33*100)</f>
        <v>0</v>
      </c>
      <c r="AL33" s="56">
        <f>IF(患者数!AJ33=0,"…",患者数!AL33/患者数!$AJ33*100)</f>
        <v>0.23359937706832781</v>
      </c>
      <c r="AM33" s="35" t="s">
        <v>77</v>
      </c>
      <c r="AN33" s="60">
        <f>IF(患者数!$E33=0,"…",患者数!AN33/患者数!$E33*100)</f>
        <v>0.72829240745428703</v>
      </c>
      <c r="AO33" s="56" t="s">
        <v>77</v>
      </c>
      <c r="AP33" s="35">
        <f>+患者数!AP33</f>
        <v>51757</v>
      </c>
      <c r="AQ33" s="56">
        <f>IF(患者数!$AP33=0,"…",患者数!AQ33/患者数!$AP33*100)</f>
        <v>0.26276638908746641</v>
      </c>
      <c r="AR33" s="56">
        <f>IF(患者数!$AP33=0,"…",患者数!AR33/患者数!$AP33*100)</f>
        <v>4.4438433448615644E-2</v>
      </c>
      <c r="AS33" s="56">
        <f>IF($E33=0,"…",患者数!AS33/患者数!$E33*100)</f>
        <v>3.4116799408019003</v>
      </c>
      <c r="AT33" s="56">
        <f>IF($E33=0,"…",患者数!AT33/患者数!$E33*100)</f>
        <v>0.13825871906217746</v>
      </c>
      <c r="AU33" s="56">
        <f>IF($E33=0,"…",患者数!AU33/患者数!$E33*100)</f>
        <v>0.27846474402663912</v>
      </c>
      <c r="AV33" s="56">
        <f>IF($E33=0,"…",患者数!AV33/患者数!$E33*100)</f>
        <v>1.6240531225050143</v>
      </c>
      <c r="AW33" s="35">
        <f>+患者数!AW33</f>
        <v>51034</v>
      </c>
      <c r="AX33" s="56">
        <f>IF($AW33=0,"…",患者数!AX33/$AW33*100)</f>
        <v>19.559509346710037</v>
      </c>
      <c r="AY33" s="56">
        <f>IF($AW33=0,"…",患者数!AY33/$AW33*100)</f>
        <v>14.214053376180585</v>
      </c>
      <c r="AZ33" s="56">
        <f>IF($AW33=0,"…",患者数!AZ33/$AW33*100)</f>
        <v>6.9600658384606344</v>
      </c>
      <c r="BA33" s="56">
        <f>IF($AW33=0,"…",患者数!BA33/$AW33*100)</f>
        <v>1.2814986087706235</v>
      </c>
      <c r="BB33" s="56">
        <f>IF($AW33=0,"…",患者数!BB33/$AW33*100)</f>
        <v>7.1246619900458521</v>
      </c>
      <c r="BC33" s="56">
        <f>IF($AW33=0,"…",患者数!BC33/$AW33*100)</f>
        <v>3.9796998079711563</v>
      </c>
      <c r="BD33" s="56">
        <f>IF($AW33=0,"…",患者数!BD33/$AW33*100)</f>
        <v>4.8986949876552888E-2</v>
      </c>
      <c r="BE33" s="56">
        <f>IF($AW33=0,"…",患者数!BE33/$AW33*100)</f>
        <v>4.0169298898773365</v>
      </c>
      <c r="BF33" s="56">
        <f>IF($AW33=0,"…",患者数!BF33/$AW33*100)</f>
        <v>2.4062389779362778</v>
      </c>
      <c r="BG33" s="56">
        <f>IF($AW33=0,"…",患者数!BG33/$AW33*100)</f>
        <v>7.2167574558137719</v>
      </c>
      <c r="BH33" s="56" t="s">
        <v>77</v>
      </c>
      <c r="BI33" s="56" t="s">
        <v>77</v>
      </c>
      <c r="BJ33" s="56" t="s">
        <v>77</v>
      </c>
      <c r="BK33" s="31"/>
      <c r="BL33" s="37"/>
    </row>
    <row r="34" spans="1:64" s="19" customFormat="1" ht="16.95" customHeight="1" x14ac:dyDescent="0.15">
      <c r="A34" s="97"/>
      <c r="B34" s="100"/>
      <c r="C34" s="34" t="s">
        <v>82</v>
      </c>
      <c r="D34" s="35">
        <f>+患者数!D34</f>
        <v>51561</v>
      </c>
      <c r="E34" s="35">
        <f>+患者数!E34</f>
        <v>50468</v>
      </c>
      <c r="F34" s="56">
        <f>IF($E34=0,"…",患者数!F34/患者数!$E34*100)</f>
        <v>9.9072679717841006E-2</v>
      </c>
      <c r="G34" s="56">
        <f>IF($E34=0,"…",患者数!G34/患者数!$E34*100)</f>
        <v>2.2846159942934134</v>
      </c>
      <c r="H34" s="67">
        <f>IF($E34=0,"…",患者数!H34/患者数!$E34*100)</f>
        <v>1.0680034873583262</v>
      </c>
      <c r="I34" s="56">
        <f>IF($E34=0,"…",患者数!I34/患者数!$E34*100)</f>
        <v>0.73313782991202348</v>
      </c>
      <c r="J34" s="56">
        <f>IF($E34=0,"…",患者数!J34/患者数!$E34*100)</f>
        <v>0.10501704050091146</v>
      </c>
      <c r="K34" s="56">
        <f>IF($E34=0,"…",患者数!K34/患者数!$E34*100)</f>
        <v>0.24371879210588887</v>
      </c>
      <c r="L34" s="35">
        <f>+患者数!L34</f>
        <v>44982</v>
      </c>
      <c r="M34" s="56">
        <f>IF((患者数!$L34+患者数!$R34)=0,"…",患者数!M34/(患者数!$L34+患者数!$R34)*100)</f>
        <v>51.636628938754583</v>
      </c>
      <c r="N34" s="56">
        <f>IF((患者数!$L34+患者数!$R34)=0,"…",患者数!N34/(患者数!$L34+患者数!$R34)*100)</f>
        <v>10.505974681547501</v>
      </c>
      <c r="O34" s="56">
        <f>IF((患者数!$L34+患者数!$R34)=0,"…",患者数!O34/(患者数!$L34+患者数!$R34)*100)</f>
        <v>14.871633079622985</v>
      </c>
      <c r="P34" s="56">
        <f>IF((患者数!$L34+患者数!$R34)=0,"…",患者数!P34/(患者数!$L34+患者数!$R34)*100)</f>
        <v>11.683164412193872</v>
      </c>
      <c r="Q34" s="56">
        <f>IF((患者数!$L34+患者数!$R34)=0,"…",患者数!Q34/(患者数!$L34+患者数!$R34)*100)</f>
        <v>8.496667586859644</v>
      </c>
      <c r="R34" s="56">
        <f>IF((患者数!$L34+患者数!$R34)=0,"…",患者数!R34/(患者数!$L34+患者数!$R34)*100)</f>
        <v>11.302598887881059</v>
      </c>
      <c r="S34" s="35">
        <f>+患者数!S34</f>
        <v>50226</v>
      </c>
      <c r="T34" s="56">
        <f>IF(患者数!$S34=0,"…",患者数!T34/患者数!$S34*100)</f>
        <v>11.097837773264843</v>
      </c>
      <c r="U34" s="56">
        <f>IF(患者数!$S34=0,"…",患者数!U34/患者数!$S34*100)</f>
        <v>0.18516306295544141</v>
      </c>
      <c r="V34" s="56">
        <f>IF(患者数!$S34=0,"…",患者数!V34/患者数!$S34*100)</f>
        <v>8.4916178871500811</v>
      </c>
      <c r="W34" s="56">
        <f>IF(患者数!$S34=0,"…",患者数!W34/患者数!$S34*100)</f>
        <v>2.7535539362083381</v>
      </c>
      <c r="X34" s="35">
        <f>+患者数!X34</f>
        <v>50793</v>
      </c>
      <c r="Y34" s="56">
        <f>IF(患者数!$X34=0,"…",患者数!Y34/患者数!$X34*100)</f>
        <v>0.39966137066131158</v>
      </c>
      <c r="Z34" s="35">
        <f>+患者数!Z34</f>
        <v>50229</v>
      </c>
      <c r="AA34" s="56">
        <f>IF(患者数!$Z34=0,"…",患者数!AA34/患者数!$Z34*100)</f>
        <v>8.0829799518206613</v>
      </c>
      <c r="AB34" s="56">
        <f>IF(患者数!$Z34=0,"…",患者数!AB34/患者数!$Z34*100)</f>
        <v>24.310657190069481</v>
      </c>
      <c r="AC34" s="56">
        <f>IF(患者数!$Z34=0,"…",患者数!AC34/患者数!$Z34*100)</f>
        <v>20.080033446813594</v>
      </c>
      <c r="AD34" s="56">
        <f>IF(患者数!$Z34=0,"…",患者数!AD34/患者数!$Z34*100)</f>
        <v>4.8776603157538476</v>
      </c>
      <c r="AE34" s="56">
        <f>IF(患者数!$Z34=0,"…",患者数!AE34/患者数!$Z34*100)</f>
        <v>0.29465050070676302</v>
      </c>
      <c r="AF34" s="56">
        <f>IF($E34=0,"…",患者数!AF34/患者数!$E34*100)</f>
        <v>0.13473884441626377</v>
      </c>
      <c r="AG34" s="56">
        <f>IF($E34=0,"…",患者数!AG34/患者数!$E34*100)</f>
        <v>4.8961718316557024</v>
      </c>
      <c r="AH34" s="56">
        <f>IF($E34=0,"…",患者数!AH34/患者数!$E34*100)</f>
        <v>0.74304509788380757</v>
      </c>
      <c r="AI34" s="56">
        <f>IF($E34=0,"…",患者数!AI34/患者数!$E34*100)</f>
        <v>0.50130775937227556</v>
      </c>
      <c r="AJ34" s="35">
        <f>+患者数!AJ34</f>
        <v>50874</v>
      </c>
      <c r="AK34" s="56">
        <f>IF(患者数!E34=0,"…",患者数!AK34/患者数!$E34*100)</f>
        <v>0</v>
      </c>
      <c r="AL34" s="56">
        <f>IF(患者数!AJ34=0,"…",患者数!AL34/患者数!$AJ34*100)</f>
        <v>0.20246098203404489</v>
      </c>
      <c r="AM34" s="35" t="s">
        <v>77</v>
      </c>
      <c r="AN34" s="67">
        <f>IF(患者数!$E34=0,"…",患者数!AN34/患者数!$E34*100)</f>
        <v>0.60830625346754374</v>
      </c>
      <c r="AO34" s="56" t="s">
        <v>77</v>
      </c>
      <c r="AP34" s="35">
        <f>+患者数!AP34</f>
        <v>51004</v>
      </c>
      <c r="AQ34" s="67">
        <f>IF(患者数!$AP34=0,"…",患者数!AQ34/患者数!$AP34*100)</f>
        <v>0.38624421613991061</v>
      </c>
      <c r="AR34" s="56">
        <f>IF(患者数!$AP34=0,"…",患者数!AR34/患者数!$AP34*100)</f>
        <v>9.4110265861501063E-2</v>
      </c>
      <c r="AS34" s="56">
        <f>IF($E34=0,"…",患者数!AS34/患者数!$E34*100)</f>
        <v>3.2119362764524055</v>
      </c>
      <c r="AT34" s="56">
        <f>IF($E34=0,"…",患者数!AT34/患者数!$E34*100)</f>
        <v>0.20408972021875249</v>
      </c>
      <c r="AU34" s="56">
        <f>IF($E34=0,"…",患者数!AU34/患者数!$E34*100)</f>
        <v>0.14860901957676151</v>
      </c>
      <c r="AV34" s="56">
        <f>IF($E34=0,"…",患者数!AV34/患者数!$E34*100)</f>
        <v>1.6564952048823016</v>
      </c>
      <c r="AW34" s="35">
        <f>+患者数!AW34</f>
        <v>50219</v>
      </c>
      <c r="AX34" s="56">
        <f>IF($AW34=0,"…",患者数!AX34/$AW34*100)</f>
        <v>17.519265616599295</v>
      </c>
      <c r="AY34" s="56">
        <f>IF($AW34=0,"…",患者数!AY34/$AW34*100)</f>
        <v>12.700372369023677</v>
      </c>
      <c r="AZ34" s="56">
        <f>IF($AW34=0,"…",患者数!AZ34/$AW34*100)</f>
        <v>7.1845317509309226</v>
      </c>
      <c r="BA34" s="56">
        <f>IF($AW34=0,"…",患者数!BA34/$AW34*100)</f>
        <v>1.7981242159342083</v>
      </c>
      <c r="BB34" s="56">
        <f>IF($AW34=0,"…",患者数!BB34/$AW34*100)</f>
        <v>8.3812899500189175</v>
      </c>
      <c r="BC34" s="56">
        <f>IF($AW34=0,"…",患者数!BC34/$AW34*100)</f>
        <v>4.4007248252653373</v>
      </c>
      <c r="BD34" s="56">
        <f>IF($AW34=0,"…",患者数!BD34/$AW34*100)</f>
        <v>7.3677293454668544E-2</v>
      </c>
      <c r="BE34" s="56">
        <f>IF($AW34=0,"…",患者数!BE34/$AW34*100)</f>
        <v>4.9005356538361973</v>
      </c>
      <c r="BF34" s="56">
        <f>IF($AW34=0,"…",患者数!BF34/$AW34*100)</f>
        <v>2.4990541428542978</v>
      </c>
      <c r="BG34" s="56">
        <f>IF($AW34=0,"…",患者数!BG34/$AW34*100)</f>
        <v>8.9985861924769512</v>
      </c>
      <c r="BH34" s="56" t="s">
        <v>77</v>
      </c>
      <c r="BI34" s="56" t="s">
        <v>77</v>
      </c>
      <c r="BJ34" s="56" t="s">
        <v>77</v>
      </c>
      <c r="BK34" s="31"/>
      <c r="BL34" s="38"/>
    </row>
    <row r="35" spans="1:64" s="19" customFormat="1" ht="16.95" customHeight="1" x14ac:dyDescent="0.15">
      <c r="A35" s="97"/>
      <c r="B35" s="100"/>
      <c r="C35" s="34" t="s">
        <v>83</v>
      </c>
      <c r="D35" s="35">
        <f>+患者数!D35</f>
        <v>50989</v>
      </c>
      <c r="E35" s="35">
        <f>+患者数!E35</f>
        <v>49766</v>
      </c>
      <c r="F35" s="56">
        <f>IF($E35=0,"…",患者数!F35/患者数!$E35*100)</f>
        <v>0.1446770887754692</v>
      </c>
      <c r="G35" s="56">
        <f>IF($E35=0,"…",患者数!G35/患者数!$E35*100)</f>
        <v>2.497689185387614</v>
      </c>
      <c r="H35" s="67">
        <f>IF($E35=0,"…",患者数!H35/患者数!$E35*100)</f>
        <v>1.2779809508499778</v>
      </c>
      <c r="I35" s="56">
        <f>IF($E35=0,"…",患者数!I35/患者数!$E35*100)</f>
        <v>0.84796849254511109</v>
      </c>
      <c r="J35" s="56">
        <f>IF($E35=0,"…",患者数!J35/患者数!$E35*100)</f>
        <v>0.13463006872161717</v>
      </c>
      <c r="K35" s="56">
        <f>IF($E35=0,"…",患者数!K35/患者数!$E35*100)</f>
        <v>0.32552344974480568</v>
      </c>
      <c r="L35" s="35">
        <f>+患者数!L35</f>
        <v>42728</v>
      </c>
      <c r="M35" s="56">
        <f>IF((患者数!$L35+患者数!$R35)=0,"…",患者数!M35/(患者数!$L35+患者数!$R35)*100)</f>
        <v>46.469234617308651</v>
      </c>
      <c r="N35" s="56">
        <f>IF((患者数!$L35+患者数!$R35)=0,"…",患者数!N35/(患者数!$L35+患者数!$R35)*100)</f>
        <v>10.059029514757379</v>
      </c>
      <c r="O35" s="56">
        <f>IF((患者数!$L35+患者数!$R35)=0,"…",患者数!O35/(患者数!$L35+患者数!$R35)*100)</f>
        <v>15.189594797398701</v>
      </c>
      <c r="P35" s="56">
        <f>IF((患者数!$L35+患者数!$R35)=0,"…",患者数!P35/(患者数!$L35+患者数!$R35)*100)</f>
        <v>13.78089044522261</v>
      </c>
      <c r="Q35" s="56">
        <f>IF((患者数!$L35+患者数!$R35)=0,"…",患者数!Q35/(患者数!$L35+患者数!$R35)*100)</f>
        <v>10.397198599299649</v>
      </c>
      <c r="R35" s="56">
        <f>IF((患者数!$L35+患者数!$R35)=0,"…",患者数!R35/(患者数!$L35+患者数!$R35)*100)</f>
        <v>14.501250625312656</v>
      </c>
      <c r="S35" s="35">
        <f>+患者数!S35</f>
        <v>49391</v>
      </c>
      <c r="T35" s="56">
        <f>IF(患者数!$S35=0,"…",患者数!T35/患者数!$S35*100)</f>
        <v>11.933348180842664</v>
      </c>
      <c r="U35" s="56">
        <f>IF(患者数!$S35=0,"…",患者数!U35/患者数!$S35*100)</f>
        <v>0.13565224433601264</v>
      </c>
      <c r="V35" s="56">
        <f>IF(患者数!$S35=0,"…",患者数!V35/患者数!$S35*100)</f>
        <v>9.2749691239294609</v>
      </c>
      <c r="W35" s="56">
        <f>IF(患者数!$S35=0,"…",患者数!W35/患者数!$S35*100)</f>
        <v>2.8244012066975763</v>
      </c>
      <c r="X35" s="35" t="str">
        <f>+患者数!X35</f>
        <v>…</v>
      </c>
      <c r="Y35" s="56" t="s">
        <v>77</v>
      </c>
      <c r="Z35" s="35">
        <f>+患者数!Z35</f>
        <v>49519</v>
      </c>
      <c r="AA35" s="56">
        <f>IF(患者数!$Z35=0,"…",患者数!AA35/患者数!$Z35*100)</f>
        <v>7.5627536905026354</v>
      </c>
      <c r="AB35" s="56">
        <f>IF(患者数!$Z35=0,"…",患者数!AB35/患者数!$Z35*100)</f>
        <v>24.998485429835014</v>
      </c>
      <c r="AC35" s="56">
        <f>IF(患者数!$Z35=0,"…",患者数!AC35/患者数!$Z35*100)</f>
        <v>21.094933257941396</v>
      </c>
      <c r="AD35" s="56">
        <f>IF(患者数!$Z35=0,"…",患者数!AD35/患者数!$Z35*100)</f>
        <v>4.4932248227952911</v>
      </c>
      <c r="AE35" s="56">
        <f>IF(患者数!$Z35=0,"…",患者数!AE35/患者数!$Z35*100)</f>
        <v>0.23425351885134998</v>
      </c>
      <c r="AF35" s="56">
        <f>IF($E35=0,"…",患者数!AF35/患者数!$E35*100)</f>
        <v>0.11855483663545392</v>
      </c>
      <c r="AG35" s="56">
        <f>IF($E35=0,"…",患者数!AG35/患者数!$E35*100)</f>
        <v>4.7421934654181568</v>
      </c>
      <c r="AH35" s="56">
        <f>IF($E35=0,"…",患者数!AH35/患者数!$E35*100)</f>
        <v>0.70128199975887151</v>
      </c>
      <c r="AI35" s="56">
        <f>IF($E35=0,"…",患者数!AI35/患者数!$E35*100)</f>
        <v>0.47421934654181569</v>
      </c>
      <c r="AJ35" s="35">
        <f>+患者数!AJ35</f>
        <v>50237</v>
      </c>
      <c r="AK35" s="56">
        <f>IF(患者数!E35=0,"…",患者数!AK35/患者数!$E35*100)</f>
        <v>0</v>
      </c>
      <c r="AL35" s="56">
        <f>IF(患者数!AJ35=0,"…",患者数!AL35/患者数!$AJ35*100)</f>
        <v>0.18711308398192569</v>
      </c>
      <c r="AM35" s="35" t="s">
        <v>77</v>
      </c>
      <c r="AN35" s="56">
        <f>IF(患者数!$E35=0,"…",患者数!AN35/患者数!$E35*100)</f>
        <v>0.52043563878953503</v>
      </c>
      <c r="AO35" s="56" t="s">
        <v>77</v>
      </c>
      <c r="AP35" s="35">
        <f>+患者数!AP35</f>
        <v>50342</v>
      </c>
      <c r="AQ35" s="67">
        <f>IF(患者数!$AP35=0,"…",患者数!AQ35/患者数!$AP35*100)</f>
        <v>1.0627309205037543</v>
      </c>
      <c r="AR35" s="56">
        <f>IF(患者数!$AP35=0,"…",患者数!AR35/患者数!$AP35*100)</f>
        <v>6.9524452743236265E-2</v>
      </c>
      <c r="AS35" s="56">
        <f>IF($E35=0,"…",患者数!AS35/患者数!$E35*100)</f>
        <v>3.0723787324679499</v>
      </c>
      <c r="AT35" s="56">
        <f>IF($E35=0,"…",患者数!AT35/患者数!$E35*100)</f>
        <v>0.20495920909858137</v>
      </c>
      <c r="AU35" s="56">
        <f>IF($E35=0,"…",患者数!AU35/患者数!$E35*100)</f>
        <v>0.15070530080778041</v>
      </c>
      <c r="AV35" s="56">
        <f>IF($E35=0,"…",患者数!AV35/患者数!$E35*100)</f>
        <v>1.5492504923039825</v>
      </c>
      <c r="AW35" s="35">
        <f>+患者数!AW35</f>
        <v>49345</v>
      </c>
      <c r="AX35" s="56">
        <f>IF($AW35=0,"…",患者数!AX35/$AW35*100)</f>
        <v>14.878913770392138</v>
      </c>
      <c r="AY35" s="56">
        <f>IF($AW35=0,"…",患者数!AY35/$AW35*100)</f>
        <v>9.8145708785084604</v>
      </c>
      <c r="AZ35" s="56">
        <f>IF($AW35=0,"…",患者数!AZ35/$AW35*100)</f>
        <v>7.350288783058061</v>
      </c>
      <c r="BA35" s="56">
        <f>IF($AW35=0,"…",患者数!BA35/$AW35*100)</f>
        <v>1.8705035971223021</v>
      </c>
      <c r="BB35" s="56">
        <f>IF($AW35=0,"…",患者数!BB35/$AW35*100)</f>
        <v>8.6391731685074475</v>
      </c>
      <c r="BC35" s="56">
        <f>IF($AW35=0,"…",患者数!BC35/$AW35*100)</f>
        <v>4.4199006991589833</v>
      </c>
      <c r="BD35" s="56">
        <f>IF($AW35=0,"…",患者数!BD35/$AW35*100)</f>
        <v>0.10943357989664605</v>
      </c>
      <c r="BE35" s="56">
        <f>IF($AW35=0,"…",患者数!BE35/$AW35*100)</f>
        <v>4.8029182287972443</v>
      </c>
      <c r="BF35" s="56">
        <f>IF($AW35=0,"…",患者数!BF35/$AW35*100)</f>
        <v>2.6142466308643226</v>
      </c>
      <c r="BG35" s="56">
        <f>IF($AW35=0,"…",患者数!BG35/$AW35*100)</f>
        <v>12.726720032424765</v>
      </c>
      <c r="BH35" s="56">
        <f>IF($AW35=0,"…",患者数!BH35/$AW35)</f>
        <v>8.6533590029384946E-2</v>
      </c>
      <c r="BI35" s="56">
        <f>IF($AW35=0,"…",患者数!BI35/$AW35)</f>
        <v>1.641503698449691E-3</v>
      </c>
      <c r="BJ35" s="56">
        <f>IF($AW35=0,"…",患者数!BJ35/$AW35)</f>
        <v>0.16761576654169622</v>
      </c>
      <c r="BK35" s="31"/>
      <c r="BL35" s="37"/>
    </row>
    <row r="36" spans="1:64" s="19" customFormat="1" ht="16.95" customHeight="1" x14ac:dyDescent="0.15">
      <c r="A36" s="97"/>
      <c r="B36" s="100"/>
      <c r="C36" s="39" t="s">
        <v>84</v>
      </c>
      <c r="D36" s="40">
        <f>+患者数!D36</f>
        <v>307050</v>
      </c>
      <c r="E36" s="40">
        <f>+患者数!E36</f>
        <v>301631</v>
      </c>
      <c r="F36" s="57">
        <f>IF($E36=0,"…",患者数!F36/患者数!$E36*100)</f>
        <v>8.3214258481389511E-2</v>
      </c>
      <c r="G36" s="68">
        <f>IF($E36=0,"…",患者数!G36/患者数!$E36*100)</f>
        <v>1.6115717548925674</v>
      </c>
      <c r="H36" s="68">
        <f>IF($E36=0,"…",患者数!H36/患者数!$E36*100)</f>
        <v>0.90441632325589871</v>
      </c>
      <c r="I36" s="57">
        <f>IF($E36=0,"…",患者数!I36/患者数!$E36*100)</f>
        <v>0.61300065311589325</v>
      </c>
      <c r="J36" s="57">
        <f>IF($E36=0,"…",患者数!J36/患者数!$E36*100)</f>
        <v>0.10211152036760149</v>
      </c>
      <c r="K36" s="57">
        <f>IF($E36=0,"…",患者数!K36/患者数!$E36*100)</f>
        <v>0.21052212803060691</v>
      </c>
      <c r="L36" s="40">
        <f>+患者数!L36</f>
        <v>279945</v>
      </c>
      <c r="M36" s="57">
        <f>IF((患者数!$L36+患者数!$R36)=0,"…",患者数!M36/(患者数!$L36+患者数!$R36)*100)</f>
        <v>58.980146939746767</v>
      </c>
      <c r="N36" s="57">
        <f>IF((患者数!$L36+患者数!$R36)=0,"…",患者数!N36/(患者数!$L36+患者数!$R36)*100)</f>
        <v>12.722880098356429</v>
      </c>
      <c r="O36" s="57">
        <f>IF((患者数!$L36+患者数!$R36)=0,"…",患者数!O36/(患者数!$L36+患者数!$R36)*100)</f>
        <v>12.593324586132933</v>
      </c>
      <c r="P36" s="57">
        <f>IF((患者数!$L36+患者数!$R36)=0,"…",患者数!P36/(患者数!$L36+患者数!$R36)*100)</f>
        <v>8.2251225324136659</v>
      </c>
      <c r="Q36" s="57">
        <f>IF((患者数!$L36+患者数!$R36)=0,"…",患者数!Q36/(患者数!$L36+患者数!$R36)*100)</f>
        <v>5.5467606164462797</v>
      </c>
      <c r="R36" s="57">
        <f>IF((患者数!$L36+患者数!$R36)=0,"…",患者数!R36/(患者数!$L36+患者数!$R36)*100)</f>
        <v>7.4785258433501989</v>
      </c>
      <c r="S36" s="40">
        <f>+患者数!S36</f>
        <v>300211</v>
      </c>
      <c r="T36" s="57">
        <f>IF(患者数!$S36=0,"…",患者数!T36/患者数!$S36*100)</f>
        <v>10.772756494598799</v>
      </c>
      <c r="U36" s="57">
        <f>IF(患者数!$S36=0,"…",患者数!U36/患者数!$S36*100)</f>
        <v>0.14056780064687838</v>
      </c>
      <c r="V36" s="57">
        <f>IF(患者数!$S36=0,"…",患者数!V36/患者数!$S36*100)</f>
        <v>8.1799134608658584</v>
      </c>
      <c r="W36" s="57">
        <f>IF(患者数!$S36=0,"…",患者数!W36/患者数!$S36*100)</f>
        <v>2.738074221131138</v>
      </c>
      <c r="X36" s="40">
        <f>+患者数!X36</f>
        <v>201255</v>
      </c>
      <c r="Y36" s="57">
        <f>IF(患者数!$X36=0,"…",患者数!Y36/患者数!$X36*100)</f>
        <v>0.63501527912350009</v>
      </c>
      <c r="Z36" s="40">
        <f>+患者数!Z36</f>
        <v>300443</v>
      </c>
      <c r="AA36" s="57">
        <f>IF(患者数!$Z36=0,"…",患者数!AA36/患者数!$Z36*100)</f>
        <v>9.0802581521286889</v>
      </c>
      <c r="AB36" s="57">
        <f>IF(患者数!$Z36=0,"…",患者数!AB36/患者数!$Z36*100)</f>
        <v>23.939649118135552</v>
      </c>
      <c r="AC36" s="57">
        <f>IF(患者数!$Z36=0,"…",患者数!AC36/患者数!$Z36*100)</f>
        <v>18.763292870860695</v>
      </c>
      <c r="AD36" s="57">
        <f>IF(患者数!$Z36=0,"…",患者数!AD36/患者数!$Z36*100)</f>
        <v>5.805760160829176</v>
      </c>
      <c r="AE36" s="57">
        <f>IF(患者数!$Z36=0,"…",患者数!AE36/患者数!$Z36*100)</f>
        <v>0.3924205256903972</v>
      </c>
      <c r="AF36" s="57">
        <f>IF($E36=0,"…",患者数!AF36/患者数!$E36*100)</f>
        <v>0.14322135324286961</v>
      </c>
      <c r="AG36" s="57">
        <f>IF($E36=0,"…",患者数!AG36/患者数!$E36*100)</f>
        <v>4.5572238927696418</v>
      </c>
      <c r="AH36" s="57">
        <f>IF($E36=0,"…",患者数!AH36/患者数!$E36*100)</f>
        <v>0.76318415547473573</v>
      </c>
      <c r="AI36" s="58">
        <f>IF($E36=0,"…",患者数!AI36/患者数!$E36*100)</f>
        <v>0.55498274381611967</v>
      </c>
      <c r="AJ36" s="40">
        <f>+患者数!AJ36</f>
        <v>303031</v>
      </c>
      <c r="AK36" s="59">
        <f>IF(患者数!E36=0,"…",患者数!AK36/患者数!$E36*100)</f>
        <v>0</v>
      </c>
      <c r="AL36" s="57">
        <f>IF(患者数!AJ36=0,"…",患者数!AL36/患者数!$AJ36*100)</f>
        <v>0.27917935788747689</v>
      </c>
      <c r="AM36" s="40">
        <f>+患者数!AM36</f>
        <v>48813</v>
      </c>
      <c r="AN36" s="59">
        <f>IF(患者数!$E36=0,"…",患者数!AN36/患者数!$E36*100)</f>
        <v>0.77511926824497479</v>
      </c>
      <c r="AO36" s="57">
        <f>IF(患者数!$AM36=0,"…",患者数!AO36/患者数!$AM36*100)</f>
        <v>1.8253334152787168</v>
      </c>
      <c r="AP36" s="40">
        <f>+患者数!AP36</f>
        <v>303991</v>
      </c>
      <c r="AQ36" s="57">
        <f>IF(患者数!$AP36=0,"…",患者数!AQ36/患者数!$AP36*100)</f>
        <v>0.39573540006118602</v>
      </c>
      <c r="AR36" s="58">
        <f>IF(患者数!$AP36=0,"…",患者数!AR36/患者数!$AP36*100)</f>
        <v>5.7567493774486743E-2</v>
      </c>
      <c r="AS36" s="58">
        <f>IF($E36=0,"…",患者数!AS36/患者数!$E36*100)</f>
        <v>3.5964473147653919</v>
      </c>
      <c r="AT36" s="57">
        <f>IF($E36=0,"…",患者数!AT36/患者数!$E36*100)</f>
        <v>0.17073841879647647</v>
      </c>
      <c r="AU36" s="57">
        <f>IF($E36=0,"…",患者数!AU36/患者数!$E36*100)</f>
        <v>0.26621932095838957</v>
      </c>
      <c r="AV36" s="57">
        <f>IF($E36=0,"…",患者数!AV36/患者数!$E36*100)</f>
        <v>1.5492439437590964</v>
      </c>
      <c r="AW36" s="40">
        <f>+患者数!AW36</f>
        <v>299854</v>
      </c>
      <c r="AX36" s="57">
        <f>IF($AW36=0,"…",患者数!AX36/$AW36*100)</f>
        <v>15.355472996858472</v>
      </c>
      <c r="AY36" s="57">
        <f>IF($AW36=0,"…",患者数!AY36/$AW36*100)</f>
        <v>12.316660774910456</v>
      </c>
      <c r="AZ36" s="57">
        <f>IF($AW36=0,"…",患者数!AZ36/$AW36*100)</f>
        <v>6.2240290274600305</v>
      </c>
      <c r="BA36" s="57">
        <f>IF($AW36=0,"…",患者数!BA36/$AW36*100)</f>
        <v>1.1999172930826334</v>
      </c>
      <c r="BB36" s="57">
        <f>IF($AW36=0,"…",患者数!BB36/$AW36*100)</f>
        <v>6.1213123720210501</v>
      </c>
      <c r="BC36" s="57">
        <f>IF($AW36=0,"…",患者数!BC36/$AW36*100)</f>
        <v>3.7881769127642122</v>
      </c>
      <c r="BD36" s="57">
        <f>IF($AW36=0,"…",患者数!BD36/$AW36*100)</f>
        <v>6.5698640004802342E-2</v>
      </c>
      <c r="BE36" s="57">
        <f>IF($AW36=0,"…",患者数!BE36/$AW36*100)</f>
        <v>3.7084714561086396</v>
      </c>
      <c r="BF36" s="57">
        <f>IF($AW36=0,"…",患者数!BF36/$AW36*100)</f>
        <v>2.5392357614038832</v>
      </c>
      <c r="BG36" s="58">
        <f>IF($AW36=0,"…",患者数!BG36/$AW36*100)</f>
        <v>6.3717675935621996</v>
      </c>
      <c r="BH36" s="58">
        <f>IF($AW36=0,"…",患者数!BH36/$AW36*100)</f>
        <v>1.4240263594949543</v>
      </c>
      <c r="BI36" s="58">
        <f>IF($AW36=0,"…",患者数!BI36/$AW36*100)</f>
        <v>2.7013146397913652E-2</v>
      </c>
      <c r="BJ36" s="58">
        <f>IF($AW36=0,"…",患者数!BJ36/$AW36*100)</f>
        <v>2.7583423932980717</v>
      </c>
      <c r="BK36" s="31"/>
      <c r="BL36" s="37"/>
    </row>
    <row r="37" spans="1:64" s="19" customFormat="1" ht="16.95" customHeight="1" x14ac:dyDescent="0.15">
      <c r="A37" s="97"/>
      <c r="B37" s="96" t="s">
        <v>85</v>
      </c>
      <c r="C37" s="29" t="s">
        <v>76</v>
      </c>
      <c r="D37" s="30">
        <f>+患者数!D37</f>
        <v>40103</v>
      </c>
      <c r="E37" s="61">
        <f>+患者数!E37</f>
        <v>38983</v>
      </c>
      <c r="F37" s="55">
        <f>IF($E37=0,"…",患者数!F37/患者数!$E37*100)</f>
        <v>0.11800015391324424</v>
      </c>
      <c r="G37" s="55">
        <f>IF($E37=0,"…",患者数!G37/患者数!$E37*100)</f>
        <v>1.1389580073365313</v>
      </c>
      <c r="H37" s="55">
        <f>IF($E37=0,"…",患者数!H37/患者数!$E37*100)</f>
        <v>1.5930020778287972</v>
      </c>
      <c r="I37" s="55">
        <f>IF($E37=0,"…",患者数!I37/患者数!$E37*100)</f>
        <v>1.1748710976579535</v>
      </c>
      <c r="J37" s="55">
        <f>IF($E37=0,"…",患者数!J37/患者数!$E37*100)</f>
        <v>0.1231305953877331</v>
      </c>
      <c r="K37" s="55">
        <f>IF($E37=0,"…",患者数!K37/患者数!$E37*100)</f>
        <v>0.35400046173973271</v>
      </c>
      <c r="L37" s="61">
        <f>+患者数!L37</f>
        <v>33093</v>
      </c>
      <c r="M37" s="55">
        <f>IF((患者数!$L37+患者数!$R37)=0,"…",患者数!M37/(患者数!$L37+患者数!$R37)*100)</f>
        <v>42.185433831756683</v>
      </c>
      <c r="N37" s="55">
        <f>IF((患者数!$L37+患者数!$R37)=0,"…",患者数!N37/(患者数!$L37+患者数!$R37)*100)</f>
        <v>11.603600854440037</v>
      </c>
      <c r="O37" s="55">
        <f>IF((患者数!$L37+患者数!$R37)=0,"…",患者数!O37/(患者数!$L37+患者数!$R37)*100)</f>
        <v>15.158681721086358</v>
      </c>
      <c r="P37" s="55">
        <f>IF((患者数!$L37+患者数!$R37)=0,"…",患者数!P37/(患者数!$L37+患者数!$R37)*100)</f>
        <v>15.206998270776118</v>
      </c>
      <c r="Q37" s="55">
        <f>IF((患者数!$L37+患者数!$R37)=0,"…",患者数!Q37/(患者数!$L37+患者数!$R37)*100)</f>
        <v>9.63788017495677</v>
      </c>
      <c r="R37" s="55">
        <f>IF((患者数!$L37+患者数!$R37)=0,"…",患者数!R37/(患者数!$L37+患者数!$R37)*100)</f>
        <v>15.8452853219408</v>
      </c>
      <c r="S37" s="61">
        <f>+患者数!S37</f>
        <v>38602</v>
      </c>
      <c r="T37" s="55">
        <f>IF(患者数!$S37=0,"…",患者数!T37/患者数!$S37*100)</f>
        <v>11.841355370188072</v>
      </c>
      <c r="U37" s="55">
        <f>IF(患者数!$S37=0,"…",患者数!U37/患者数!$S37*100)</f>
        <v>9.584995596083104E-2</v>
      </c>
      <c r="V37" s="55">
        <f>IF(患者数!$S37=0,"…",患者数!V37/患者数!$S37*100)</f>
        <v>9.5668618206310541</v>
      </c>
      <c r="W37" s="55">
        <f>IF(患者数!$S37=0,"…",患者数!W37/患者数!$S37*100)</f>
        <v>2.393658359670483</v>
      </c>
      <c r="X37" s="61">
        <f>+患者数!X37</f>
        <v>39372</v>
      </c>
      <c r="Y37" s="55">
        <f>IF(患者数!$X37=0,"…",患者数!Y37/患者数!$X37*100)</f>
        <v>0.40638016864776999</v>
      </c>
      <c r="Z37" s="61">
        <f>+患者数!Z37</f>
        <v>38604</v>
      </c>
      <c r="AA37" s="55">
        <f>IF(患者数!$Z37=0,"…",患者数!AA37/患者数!$Z37*100)</f>
        <v>8.1312817324629574</v>
      </c>
      <c r="AB37" s="55">
        <f>IF(患者数!$Z37=0,"…",患者数!AB37/患者数!$Z37*100)</f>
        <v>24.129623873173763</v>
      </c>
      <c r="AC37" s="55">
        <f>IF(患者数!$Z37=0,"…",患者数!AC37/患者数!$Z37*100)</f>
        <v>21.218008496528856</v>
      </c>
      <c r="AD37" s="55">
        <f>IF(患者数!$Z37=0,"…",患者数!AD37/患者数!$Z37*100)</f>
        <v>3.4763236970262152</v>
      </c>
      <c r="AE37" s="55">
        <f>IF(患者数!$Z37=0,"…",患者数!AE37/患者数!$Z37*100)</f>
        <v>0.2279556522640141</v>
      </c>
      <c r="AF37" s="55">
        <f>IF($E37=0,"…",患者数!AF37/患者数!$E37*100)</f>
        <v>2.8217428109688837E-2</v>
      </c>
      <c r="AG37" s="55">
        <f>IF($E37=0,"…",患者数!AG37/患者数!$E37*100)</f>
        <v>4.1351358284380373</v>
      </c>
      <c r="AH37" s="55">
        <f>IF($E37=0,"…",患者数!AH37/患者数!$E37*100)</f>
        <v>0.43352230459431035</v>
      </c>
      <c r="AI37" s="59">
        <f>IF($E37=0,"…",患者数!AI37/患者数!$E37*100)</f>
        <v>0.16160890644639972</v>
      </c>
      <c r="AJ37" s="61">
        <f>+患者数!AJ37</f>
        <v>39464</v>
      </c>
      <c r="AK37" s="55">
        <f>IF(患者数!E37=0,"…",患者数!AK37/患者数!$E37*100)</f>
        <v>0</v>
      </c>
      <c r="AL37" s="55">
        <f>IF(患者数!AJ37=0,"…",患者数!AL37/患者数!$AJ37*100)</f>
        <v>0.26353131968376242</v>
      </c>
      <c r="AM37" s="61">
        <f>+患者数!AM37</f>
        <v>39156</v>
      </c>
      <c r="AN37" s="55">
        <f>IF(患者数!$E37=0,"…",患者数!AN37/患者数!$E37*100)</f>
        <v>1.2774799271477311</v>
      </c>
      <c r="AO37" s="55">
        <f>IF(患者数!$AM37=0,"…",患者数!AO37/患者数!$AM37*100)</f>
        <v>2.0814179180713044</v>
      </c>
      <c r="AP37" s="61">
        <f>+患者数!AP37</f>
        <v>39388</v>
      </c>
      <c r="AQ37" s="55">
        <f>IF(患者数!$AP37=0,"…",患者数!AQ37/患者数!$AP37*100)</f>
        <v>2.0361531430892659</v>
      </c>
      <c r="AR37" s="59">
        <f>IF(患者数!$AP37=0,"…",患者数!AR37/患者数!$AP37*100)</f>
        <v>0.10917030567685589</v>
      </c>
      <c r="AS37" s="55">
        <f>IF($E37=0,"…",患者数!AS37/患者数!$E37*100)</f>
        <v>3.0500474565836391</v>
      </c>
      <c r="AT37" s="55">
        <f>IF($E37=0,"…",患者数!AT37/患者数!$E37*100)</f>
        <v>0.28730472257137729</v>
      </c>
      <c r="AU37" s="55">
        <f>IF($E37=0,"…",患者数!AU37/患者数!$E37*100)</f>
        <v>0.14108714054844421</v>
      </c>
      <c r="AV37" s="55">
        <f>IF($E37=0,"…",患者数!AV37/患者数!$E37*100)</f>
        <v>1.3262191211553755</v>
      </c>
      <c r="AW37" s="61">
        <f>+患者数!AW37</f>
        <v>38665</v>
      </c>
      <c r="AX37" s="55">
        <f>IF($AW37=0,"…",患者数!AX37/$AW37*100)</f>
        <v>14.21181947497737</v>
      </c>
      <c r="AY37" s="55">
        <f>IF($AW37=0,"…",患者数!AY37/$AW37*100)</f>
        <v>9.4038536143799298</v>
      </c>
      <c r="AZ37" s="55">
        <f>IF($AW37=0,"…",患者数!AZ37/$AW37*100)</f>
        <v>10.5211431527221</v>
      </c>
      <c r="BA37" s="55">
        <f>IF($AW37=0,"…",患者数!BA37/$AW37*100)</f>
        <v>2.5992499676710206</v>
      </c>
      <c r="BB37" s="55">
        <f>IF($AW37=0,"…",患者数!BB37/$AW37*100)</f>
        <v>13.267813267813267</v>
      </c>
      <c r="BC37" s="55">
        <f>IF($AW37=0,"…",患者数!BC37/$AW37*100)</f>
        <v>4.9114185956291214</v>
      </c>
      <c r="BD37" s="55">
        <f>IF($AW37=0,"…",患者数!BD37/$AW37*100)</f>
        <v>0.18880124143282037</v>
      </c>
      <c r="BE37" s="55">
        <f>IF($AW37=0,"…",患者数!BE37/$AW37*100)</f>
        <v>4.8545195913616963</v>
      </c>
      <c r="BF37" s="55">
        <f>IF($AW37=0,"…",患者数!BF37/$AW37*100)</f>
        <v>1.5750678908573643</v>
      </c>
      <c r="BG37" s="59">
        <f>IF($AW37=0,"…",患者数!BG37/$AW37*100)</f>
        <v>19.38445622656149</v>
      </c>
      <c r="BH37" s="59">
        <f>IF($AW37=0,"…",患者数!BH37/$AW37)</f>
        <v>0.14604939868097763</v>
      </c>
      <c r="BI37" s="59">
        <f>IF($AW37=0,"…",患者数!BI37/$AW37)</f>
        <v>1.0862537178326652E-2</v>
      </c>
      <c r="BJ37" s="59">
        <f>IF($AW37=0,"…",患者数!BJ37/$AW37)</f>
        <v>0.27047717574033364</v>
      </c>
      <c r="BK37" s="37"/>
    </row>
    <row r="38" spans="1:64" s="19" customFormat="1" ht="16.95" customHeight="1" x14ac:dyDescent="0.15">
      <c r="A38" s="97"/>
      <c r="B38" s="97"/>
      <c r="C38" s="34" t="s">
        <v>78</v>
      </c>
      <c r="D38" s="35">
        <f>+患者数!D38</f>
        <v>41185</v>
      </c>
      <c r="E38" s="62">
        <f>+患者数!E38</f>
        <v>38983</v>
      </c>
      <c r="F38" s="56">
        <f>IF($E38=0,"…",患者数!F38/患者数!$E38*100)</f>
        <v>0.10004360875253315</v>
      </c>
      <c r="G38" s="56">
        <f>IF($E38=0,"…",患者数!G38/患者数!$E38*100)</f>
        <v>1.0158274119487982</v>
      </c>
      <c r="H38" s="56">
        <f>IF($E38=0,"…",患者数!H38/患者数!$E38*100)</f>
        <v>1.9546982017802632</v>
      </c>
      <c r="I38" s="56">
        <f>IF($E38=0,"…",患者数!I38/患者数!$E38*100)</f>
        <v>1.3980453017982197</v>
      </c>
      <c r="J38" s="56">
        <f>IF($E38=0,"…",患者数!J38/患者数!$E38*100)</f>
        <v>0.25139163224995509</v>
      </c>
      <c r="K38" s="56">
        <f>IF($E38=0,"…",患者数!K38/患者数!$E38*100)</f>
        <v>0.35143524100248824</v>
      </c>
      <c r="L38" s="62">
        <f>+患者数!L38</f>
        <v>31818</v>
      </c>
      <c r="M38" s="56">
        <f>IF((患者数!$L38+患者数!$R38)=0,"…",患者数!M38/(患者数!$L38+患者数!$R38)*100)</f>
        <v>36.380667865009244</v>
      </c>
      <c r="N38" s="56">
        <f>IF((患者数!$L38+患者数!$R38)=0,"…",患者数!N38/(患者数!$L38+患者数!$R38)*100)</f>
        <v>11.273703131724853</v>
      </c>
      <c r="O38" s="56">
        <f>IF((患者数!$L38+患者数!$R38)=0,"…",患者数!O38/(患者数!$L38+患者数!$R38)*100)</f>
        <v>16.43585913567432</v>
      </c>
      <c r="P38" s="56">
        <f>IF((患者数!$L38+患者数!$R38)=0,"…",患者数!P38/(患者数!$L38+患者数!$R38)*100)</f>
        <v>16.463707941973215</v>
      </c>
      <c r="Q38" s="56">
        <f>IF((患者数!$L38+患者数!$R38)=0,"…",患者数!Q38/(患者数!$L38+患者数!$R38)*100)</f>
        <v>10.744575812045873</v>
      </c>
      <c r="R38" s="56">
        <f>IF((患者数!$L38+患者数!$R38)=0,"…",患者数!R38/(患者数!$L38+患者数!$R38)*100)</f>
        <v>19.44606192561837</v>
      </c>
      <c r="S38" s="62">
        <f>+患者数!S38</f>
        <v>38356</v>
      </c>
      <c r="T38" s="56">
        <f>IF(患者数!$S38=0,"…",患者数!T38/患者数!$S38*100)</f>
        <v>12.876733757430388</v>
      </c>
      <c r="U38" s="56">
        <f>IF(患者数!$S38=0,"…",患者数!U38/患者数!$S38*100)</f>
        <v>5.7357388674522884E-2</v>
      </c>
      <c r="V38" s="56">
        <f>IF(患者数!$S38=0,"…",患者数!V38/患者数!$S38*100)</f>
        <v>10.681510063614558</v>
      </c>
      <c r="W38" s="56">
        <f>IF(患者数!$S38=0,"…",患者数!W38/患者数!$S38*100)</f>
        <v>2.356867243716759</v>
      </c>
      <c r="X38" s="62" t="str">
        <f>+患者数!X38</f>
        <v>…</v>
      </c>
      <c r="Y38" s="56" t="s">
        <v>77</v>
      </c>
      <c r="Z38" s="62">
        <f>+患者数!Z38</f>
        <v>38416</v>
      </c>
      <c r="AA38" s="56">
        <f>IF(患者数!$Z38=0,"…",患者数!AA38/患者数!$Z38*100)</f>
        <v>7.7441690962099132</v>
      </c>
      <c r="AB38" s="56">
        <f>IF(患者数!$Z38=0,"…",患者数!AB38/患者数!$Z38*100)</f>
        <v>24.802165764264888</v>
      </c>
      <c r="AC38" s="56">
        <f>IF(患者数!$Z38=0,"…",患者数!AC38/患者数!$Z38*100)</f>
        <v>22.287588504789671</v>
      </c>
      <c r="AD38" s="56">
        <f>IF(患者数!$Z38=0,"…",患者数!AD38/患者数!$Z38*100)</f>
        <v>2.996147438567264</v>
      </c>
      <c r="AE38" s="56">
        <f>IF(患者数!$Z38=0,"…",患者数!AE38/患者数!$Z38*100)</f>
        <v>0.20564348188254894</v>
      </c>
      <c r="AF38" s="56">
        <f>IF($E38=0,"…",患者数!AF38/患者数!$E38*100)</f>
        <v>3.5913090321422161E-2</v>
      </c>
      <c r="AG38" s="56">
        <f>IF($E38=0,"…",患者数!AG38/患者数!$E38*100)</f>
        <v>4.3942231228997253</v>
      </c>
      <c r="AH38" s="56">
        <f>IF($E38=0,"…",患者数!AH38/患者数!$E38*100)</f>
        <v>0.3796526691121771</v>
      </c>
      <c r="AI38" s="56">
        <f>IF($E38=0,"…",患者数!AI38/患者数!$E38*100)</f>
        <v>0.20265243824231075</v>
      </c>
      <c r="AJ38" s="62">
        <f>+患者数!AJ38</f>
        <v>40074</v>
      </c>
      <c r="AK38" s="56">
        <f>IF(患者数!E38=0,"…",患者数!AK38/患者数!$E38*100)</f>
        <v>0</v>
      </c>
      <c r="AL38" s="56">
        <f>IF(患者数!AJ38=0,"…",患者数!AL38/患者数!$AJ38*100)</f>
        <v>0.16469531366971102</v>
      </c>
      <c r="AM38" s="62" t="s">
        <v>77</v>
      </c>
      <c r="AN38" s="56">
        <f>IF(患者数!$E38=0,"…",患者数!AN38/患者数!$E38*100)</f>
        <v>0.58487032809173223</v>
      </c>
      <c r="AO38" s="35" t="s">
        <v>77</v>
      </c>
      <c r="AP38" s="62">
        <f>+患者数!AP38</f>
        <v>39576</v>
      </c>
      <c r="AQ38" s="56">
        <f>IF(患者数!$AP38=0,"…",患者数!AQ38/患者数!$AP38*100)</f>
        <v>3.0119264200525571</v>
      </c>
      <c r="AR38" s="56">
        <f>IF(患者数!$AP38=0,"…",患者数!AR38/患者数!$AP38*100)</f>
        <v>0.12381241156256316</v>
      </c>
      <c r="AS38" s="56">
        <f>IF($E38=0,"…",患者数!AS38/患者数!$E38*100)</f>
        <v>2.6703947874714618</v>
      </c>
      <c r="AT38" s="56">
        <f>IF($E38=0,"…",患者数!AT38/患者数!$E38*100)</f>
        <v>0.25908729446168843</v>
      </c>
      <c r="AU38" s="56">
        <f>IF($E38=0,"…",患者数!AU38/患者数!$E38*100)</f>
        <v>7.6956622117333201E-2</v>
      </c>
      <c r="AV38" s="56">
        <f>IF($E38=0,"…",患者数!AV38/患者数!$E38*100)</f>
        <v>1.4724367031783085</v>
      </c>
      <c r="AW38" s="62">
        <f>+患者数!AW38</f>
        <v>38661</v>
      </c>
      <c r="AX38" s="56">
        <f>IF($AW38=0,"…",患者数!AX38/$AW38*100)</f>
        <v>15.710923152530976</v>
      </c>
      <c r="AY38" s="56">
        <f>IF($AW38=0,"…",患者数!AY38/$AW38*100)</f>
        <v>9.3194692325599444</v>
      </c>
      <c r="AZ38" s="56">
        <f>IF($AW38=0,"…",患者数!AZ38/$AW38*100)</f>
        <v>11.168878197666899</v>
      </c>
      <c r="BA38" s="56">
        <f>IF($AW38=0,"…",患者数!BA38/$AW38*100)</f>
        <v>2.9797470318926047</v>
      </c>
      <c r="BB38" s="56">
        <f>IF($AW38=0,"…",患者数!BB38/$AW38*100)</f>
        <v>14.00894958743954</v>
      </c>
      <c r="BC38" s="56">
        <f>IF($AW38=0,"…",患者数!BC38/$AW38*100)</f>
        <v>5.116267039135046</v>
      </c>
      <c r="BD38" s="56">
        <f>IF($AW38=0,"…",患者数!BD38/$AW38*100)</f>
        <v>0.18882077545847234</v>
      </c>
      <c r="BE38" s="56">
        <f>IF($AW38=0,"…",患者数!BE38/$AW38*100)</f>
        <v>5.0619487338661697</v>
      </c>
      <c r="BF38" s="56">
        <f>IF($AW38=0,"…",患者数!BF38/$AW38*100)</f>
        <v>1.5674710949018389</v>
      </c>
      <c r="BG38" s="56">
        <f>IF($AW38=0,"…",患者数!BG38/$AW38*100)</f>
        <v>22.686945500633712</v>
      </c>
      <c r="BH38" s="56" t="s">
        <v>77</v>
      </c>
      <c r="BI38" s="56" t="s">
        <v>77</v>
      </c>
      <c r="BJ38" s="51" t="s">
        <v>77</v>
      </c>
      <c r="BK38" s="37"/>
    </row>
    <row r="39" spans="1:64" s="19" customFormat="1" ht="16.95" customHeight="1" x14ac:dyDescent="0.15">
      <c r="A39" s="97"/>
      <c r="B39" s="97"/>
      <c r="C39" s="34" t="s">
        <v>79</v>
      </c>
      <c r="D39" s="35">
        <f>+患者数!D39</f>
        <v>41369</v>
      </c>
      <c r="E39" s="62">
        <f>+患者数!E39</f>
        <v>38921</v>
      </c>
      <c r="F39" s="56">
        <f>IF($E39=0,"…",患者数!F39/患者数!$E39*100)</f>
        <v>0.11304951054700547</v>
      </c>
      <c r="G39" s="56">
        <f>IF($E39=0,"…",患者数!G39/患者数!$E39*100)</f>
        <v>1.0559852007913466</v>
      </c>
      <c r="H39" s="56">
        <f>IF($E39=0,"…",患者数!H39/患者数!$E39*100)</f>
        <v>1.8216387040415198</v>
      </c>
      <c r="I39" s="56">
        <f>IF($E39=0,"…",患者数!I39/患者数!$E39*100)</f>
        <v>1.2255594666118548</v>
      </c>
      <c r="J39" s="56">
        <f>IF($E39=0,"…",患者数!J39/患者数!$E39*100)</f>
        <v>0.24922278461498934</v>
      </c>
      <c r="K39" s="56">
        <f>IF($E39=0,"…",患者数!K39/患者数!$E39*100)</f>
        <v>0.38539605868297322</v>
      </c>
      <c r="L39" s="62">
        <f>+患者数!L39</f>
        <v>30102</v>
      </c>
      <c r="M39" s="56">
        <f>IF((患者数!$L39+患者数!$R39)=0,"…",患者数!M39/(患者数!$L39+患者数!$R39)*100)</f>
        <v>31.896157945490533</v>
      </c>
      <c r="N39" s="56">
        <f>IF((患者数!$L39+患者数!$R39)=0,"…",患者数!N39/(患者数!$L39+患者数!$R39)*100)</f>
        <v>10.488250520225346</v>
      </c>
      <c r="O39" s="56">
        <f>IF((患者数!$L39+患者数!$R39)=0,"…",患者数!O39/(患者数!$L39+患者数!$R39)*100)</f>
        <v>16.728416992336193</v>
      </c>
      <c r="P39" s="56">
        <f>IF((患者数!$L39+患者数!$R39)=0,"…",患者数!P39/(患者数!$L39+患者数!$R39)*100)</f>
        <v>17.276556869512259</v>
      </c>
      <c r="Q39" s="56">
        <f>IF((患者数!$L39+患者数!$R39)=0,"…",患者数!Q39/(患者数!$L39+患者数!$R39)*100)</f>
        <v>11.74694209003705</v>
      </c>
      <c r="R39" s="56">
        <f>IF((患者数!$L39+患者数!$R39)=0,"…",患者数!R39/(患者数!$L39+患者数!$R39)*100)</f>
        <v>23.610617672435669</v>
      </c>
      <c r="S39" s="62">
        <f>+患者数!S39</f>
        <v>38302</v>
      </c>
      <c r="T39" s="56">
        <f>IF(患者数!$S39=0,"…",患者数!T39/患者数!$S39*100)</f>
        <v>11.855777766174089</v>
      </c>
      <c r="U39" s="56">
        <f>IF(患者数!$S39=0,"…",患者数!U39/患者数!$S39*100)</f>
        <v>8.3546551093937646E-2</v>
      </c>
      <c r="V39" s="56">
        <f>IF(患者数!$S39=0,"…",患者数!V39/患者数!$S39*100)</f>
        <v>9.6235183541329423</v>
      </c>
      <c r="W39" s="56">
        <f>IF(患者数!$S39=0,"…",患者数!W39/患者数!$S39*100)</f>
        <v>2.3445250900736254</v>
      </c>
      <c r="X39" s="62">
        <f>+患者数!X39</f>
        <v>39514</v>
      </c>
      <c r="Y39" s="56">
        <f>IF(患者数!$X39=0,"…",患者数!Y39/患者数!$X39*100)</f>
        <v>0.33405881459735787</v>
      </c>
      <c r="Z39" s="62">
        <f>+患者数!Z39</f>
        <v>38246</v>
      </c>
      <c r="AA39" s="56">
        <f>IF(患者数!$Z39=0,"…",患者数!AA39/患者数!$Z39*100)</f>
        <v>7.0647910892642374</v>
      </c>
      <c r="AB39" s="56">
        <f>IF(患者数!$Z39=0,"…",患者数!AB39/患者数!$Z39*100)</f>
        <v>22.308215238194844</v>
      </c>
      <c r="AC39" s="56">
        <f>IF(患者数!$Z39=0,"…",患者数!AC39/患者数!$Z39*100)</f>
        <v>20.067458034827172</v>
      </c>
      <c r="AD39" s="56">
        <f>IF(患者数!$Z39=0,"…",患者数!AD39/患者数!$Z39*100)</f>
        <v>2.6564869528839616</v>
      </c>
      <c r="AE39" s="56">
        <f>IF(患者数!$Z39=0,"…",患者数!AE39/患者数!$Z39*100)</f>
        <v>0.14642054071013963</v>
      </c>
      <c r="AF39" s="56">
        <f>IF($E39=0,"…",患者数!AF39/患者数!$E39*100)</f>
        <v>6.1663369389275718E-2</v>
      </c>
      <c r="AG39" s="56">
        <f>IF($E39=0,"…",患者数!AG39/患者数!$E39*100)</f>
        <v>4.3164358572492993</v>
      </c>
      <c r="AH39" s="56">
        <f>IF($E39=0,"…",患者数!AH39/患者数!$E39*100)</f>
        <v>0.32630199635158397</v>
      </c>
      <c r="AI39" s="56">
        <f>IF($E39=0,"…",患者数!AI39/患者数!$E39*100)</f>
        <v>0.19269802934148661</v>
      </c>
      <c r="AJ39" s="62">
        <f>+患者数!AJ39</f>
        <v>40043</v>
      </c>
      <c r="AK39" s="56">
        <f>IF(患者数!E39=0,"…",患者数!AK39/患者数!$E39*100)</f>
        <v>0</v>
      </c>
      <c r="AL39" s="56">
        <f>IF(患者数!AJ39=0,"…",患者数!AL39/患者数!$AJ39*100)</f>
        <v>0.14983892315760558</v>
      </c>
      <c r="AM39" s="62" t="s">
        <v>77</v>
      </c>
      <c r="AN39" s="56">
        <f>IF(患者数!$E39=0,"…",患者数!AN39/患者数!$E39*100)</f>
        <v>0.59607923742966518</v>
      </c>
      <c r="AO39" s="35" t="s">
        <v>77</v>
      </c>
      <c r="AP39" s="62">
        <f>+患者数!AP39</f>
        <v>39577</v>
      </c>
      <c r="AQ39" s="56">
        <f>IF(患者数!$AP39=0,"…",患者数!AQ39/患者数!$AP39*100)</f>
        <v>2.8450867928342221</v>
      </c>
      <c r="AR39" s="56">
        <f>IF(患者数!$AP39=0,"…",患者数!AR39/患者数!$AP39*100)</f>
        <v>0.17181696439851429</v>
      </c>
      <c r="AS39" s="56">
        <f>IF($E39=0,"…",患者数!AS39/患者数!$E39*100)</f>
        <v>2.7260347884175635</v>
      </c>
      <c r="AT39" s="56">
        <f>IF($E39=0,"…",患者数!AT39/患者数!$E39*100)</f>
        <v>0.36741090927776782</v>
      </c>
      <c r="AU39" s="56">
        <f>IF($E39=0,"…",患者数!AU39/患者数!$E39*100)</f>
        <v>8.735643996814059E-2</v>
      </c>
      <c r="AV39" s="56">
        <f>IF($E39=0,"…",患者数!AV39/患者数!$E39*100)</f>
        <v>1.4028416536060224</v>
      </c>
      <c r="AW39" s="62">
        <f>+患者数!AW39</f>
        <v>38546</v>
      </c>
      <c r="AX39" s="56">
        <f>IF($AW39=0,"…",患者数!AX39/$AW39*100)</f>
        <v>15.695532610387589</v>
      </c>
      <c r="AY39" s="56">
        <f>IF($AW39=0,"…",患者数!AY39/$AW39*100)</f>
        <v>9.8842940901779706</v>
      </c>
      <c r="AZ39" s="56">
        <f>IF($AW39=0,"…",患者数!AZ39/$AW39*100)</f>
        <v>12.117988896383542</v>
      </c>
      <c r="BA39" s="56">
        <f>IF($AW39=0,"…",患者数!BA39/$AW39*100)</f>
        <v>3.3596222694961861</v>
      </c>
      <c r="BB39" s="56">
        <f>IF($AW39=0,"…",患者数!BB39/$AW39*100)</f>
        <v>14.701914595548176</v>
      </c>
      <c r="BC39" s="56">
        <f>IF($AW39=0,"…",患者数!BC39/$AW39*100)</f>
        <v>4.895449592694443</v>
      </c>
      <c r="BD39" s="56">
        <f>IF($AW39=0,"…",患者数!BD39/$AW39*100)</f>
        <v>0.28277901727805738</v>
      </c>
      <c r="BE39" s="56">
        <f>IF($AW39=0,"…",患者数!BE39/$AW39*100)</f>
        <v>5.6088828931666068</v>
      </c>
      <c r="BF39" s="56">
        <f>IF($AW39=0,"…",患者数!BF39/$AW39*100)</f>
        <v>1.5021013853577543</v>
      </c>
      <c r="BG39" s="56">
        <f>IF($AW39=0,"…",患者数!BG39/$AW39*100)</f>
        <v>24.280080942250816</v>
      </c>
      <c r="BH39" s="56" t="s">
        <v>77</v>
      </c>
      <c r="BI39" s="56" t="s">
        <v>77</v>
      </c>
      <c r="BJ39" s="35" t="s">
        <v>77</v>
      </c>
      <c r="BK39" s="37"/>
    </row>
    <row r="40" spans="1:64" s="19" customFormat="1" ht="16.95" customHeight="1" x14ac:dyDescent="0.15">
      <c r="A40" s="97"/>
      <c r="B40" s="98"/>
      <c r="C40" s="41" t="s">
        <v>84</v>
      </c>
      <c r="D40" s="42">
        <f>+患者数!D40</f>
        <v>122657</v>
      </c>
      <c r="E40" s="69">
        <f>+患者数!E40</f>
        <v>116887</v>
      </c>
      <c r="F40" s="68">
        <f>IF($E40=0,"…",患者数!F40/患者数!$E40*100)</f>
        <v>0.11036300016255016</v>
      </c>
      <c r="G40" s="68">
        <f>IF($E40=0,"…",患者数!G40/患者数!$E40*100)</f>
        <v>1.0702644434368236</v>
      </c>
      <c r="H40" s="58">
        <f>IF($E40=0,"…",患者数!H40/患者数!$E40*100)</f>
        <v>1.7897627623260071</v>
      </c>
      <c r="I40" s="58">
        <f>IF($E40=0,"…",患者数!I40/患者数!$E40*100)</f>
        <v>1.2661801569036761</v>
      </c>
      <c r="J40" s="58">
        <f>IF($E40=0,"…",患者数!J40/患者数!$E40*100)</f>
        <v>0.20789309332945494</v>
      </c>
      <c r="K40" s="58">
        <f>IF($E40=0,"…",患者数!K40/患者数!$E40*100)</f>
        <v>0.36359903154328538</v>
      </c>
      <c r="L40" s="69">
        <f>+患者数!L40</f>
        <v>95013</v>
      </c>
      <c r="M40" s="58">
        <f>IF((患者数!$L40+患者数!$R40)=0,"…",患者数!M40/(患者数!$L40+患者数!$R40)*100)</f>
        <v>36.816686261407945</v>
      </c>
      <c r="N40" s="58">
        <f>IF((患者数!$L40+患者数!$R40)=0,"…",患者数!N40/(患者数!$L40+患者数!$R40)*100)</f>
        <v>11.121636823452791</v>
      </c>
      <c r="O40" s="58">
        <f>IF((患者数!$L40+患者数!$R40)=0,"…",患者数!O40/(患者数!$L40+患者数!$R40)*100)</f>
        <v>16.108568963621448</v>
      </c>
      <c r="P40" s="58">
        <f>IF((患者数!$L40+患者数!$R40)=0,"…",患者数!P40/(患者数!$L40+患者数!$R40)*100)</f>
        <v>16.316639741518578</v>
      </c>
      <c r="Q40" s="58">
        <f>IF((患者数!$L40+患者数!$R40)=0,"…",患者数!Q40/(患者数!$L40+患者数!$R40)*100)</f>
        <v>10.710570164680409</v>
      </c>
      <c r="R40" s="58">
        <f>IF((患者数!$L40+患者数!$R40)=0,"…",患者数!R40/(患者数!$L40+患者数!$R40)*100)</f>
        <v>19.63646820999924</v>
      </c>
      <c r="S40" s="69">
        <f>+患者数!S40</f>
        <v>115260</v>
      </c>
      <c r="T40" s="58">
        <f>IF(患者数!$S40=0,"…",患者数!T40/患者数!$S40*100)</f>
        <v>12.190699288564984</v>
      </c>
      <c r="U40" s="58">
        <f>IF(患者数!$S40=0,"…",患者数!U40/患者数!$S40*100)</f>
        <v>7.8951934756203365E-2</v>
      </c>
      <c r="V40" s="58">
        <f>IF(患者数!$S40=0,"…",患者数!V40/患者数!$S40*100)</f>
        <v>9.9566198160680202</v>
      </c>
      <c r="W40" s="58">
        <f>IF(患者数!$S40=0,"…",患者数!W40/患者数!$S40*100)</f>
        <v>2.3650876279715427</v>
      </c>
      <c r="X40" s="69">
        <f>+患者数!X40</f>
        <v>78886</v>
      </c>
      <c r="Y40" s="58">
        <f>IF(患者数!$X40=0,"…",患者数!Y40/患者数!$X40*100)</f>
        <v>0.37015440002028244</v>
      </c>
      <c r="Z40" s="69">
        <f>+患者数!Z40</f>
        <v>115266</v>
      </c>
      <c r="AA40" s="58">
        <f>IF(患者数!$Z40=0,"…",患者数!AA40/患者数!$Z40*100)</f>
        <v>7.6483958843023965</v>
      </c>
      <c r="AB40" s="58">
        <f>IF(患者数!$Z40=0,"…",患者数!AB40/患者数!$Z40*100)</f>
        <v>23.749414398001147</v>
      </c>
      <c r="AC40" s="58">
        <f>IF(患者数!$Z40=0,"…",患者数!AC40/患者数!$Z40*100)</f>
        <v>21.19271944892683</v>
      </c>
      <c r="AD40" s="58">
        <f>IF(患者数!$Z40=0,"…",患者数!AD40/患者数!$Z40*100)</f>
        <v>3.0442628355282562</v>
      </c>
      <c r="AE40" s="58">
        <f>IF(患者数!$Z40=0,"…",患者数!AE40/患者数!$Z40*100)</f>
        <v>0.193465549251297</v>
      </c>
      <c r="AF40" s="58">
        <f>IF($E40=0,"…",患者数!AF40/患者数!$E40*100)</f>
        <v>4.1920829519108201E-2</v>
      </c>
      <c r="AG40" s="58">
        <f>IF($E40=0,"…",患者数!AG40/患者数!$E40*100)</f>
        <v>4.2819133008803378</v>
      </c>
      <c r="AH40" s="58">
        <f>IF($E40=0,"…",患者数!AH40/患者数!$E40*100)</f>
        <v>0.37985404707110287</v>
      </c>
      <c r="AI40" s="58">
        <f>IF($E40=0,"…",患者数!AI40/患者数!$E40*100)</f>
        <v>0.18564938787033633</v>
      </c>
      <c r="AJ40" s="70">
        <f>+患者数!AJ40</f>
        <v>119581</v>
      </c>
      <c r="AK40" s="58">
        <f>IF(患者数!E40=0,"…",患者数!AK40/患者数!$E40*100)</f>
        <v>0</v>
      </c>
      <c r="AL40" s="58">
        <f>IF(患者数!AJ40=0,"…",患者数!AL40/患者数!$AJ40*100)</f>
        <v>0.19233824771493799</v>
      </c>
      <c r="AM40" s="69">
        <f>+患者数!AM40</f>
        <v>39156</v>
      </c>
      <c r="AN40" s="58">
        <f>IF(患者数!$E40=0,"…",患者数!AN40/患者数!$E40*100)</f>
        <v>0.81959499345521747</v>
      </c>
      <c r="AO40" s="58">
        <f>IF(患者数!$AM40=0,"…",患者数!AO40/患者数!$AM40*100)</f>
        <v>2.0814179180713044</v>
      </c>
      <c r="AP40" s="69">
        <f>+患者数!AP40</f>
        <v>118541</v>
      </c>
      <c r="AQ40" s="58">
        <f>IF(患者数!$AP40=0,"…",患者数!AQ40/患者数!$AP40*100)</f>
        <v>2.632000742359184</v>
      </c>
      <c r="AR40" s="58">
        <f>IF(患者数!$AP40=0,"…",患者数!AR40/患者数!$AP40*100)</f>
        <v>0.1349743970440607</v>
      </c>
      <c r="AS40" s="58">
        <f>IF($E40=0,"…",患者数!AS40/患者数!$E40*100)</f>
        <v>2.8155397948445935</v>
      </c>
      <c r="AT40" s="58">
        <f>IF($E40=0,"…",患者数!AT40/患者数!$E40*100)</f>
        <v>0.3045676593633167</v>
      </c>
      <c r="AU40" s="58">
        <f>IF($E40=0,"…",患者数!AU40/患者数!$E40*100)</f>
        <v>0.10180772883211991</v>
      </c>
      <c r="AV40" s="58">
        <f>IF($E40=0,"…",患者数!AV40/患者数!$E40*100)</f>
        <v>1.4004979167914311</v>
      </c>
      <c r="AW40" s="69">
        <f>+患者数!AW40</f>
        <v>115872</v>
      </c>
      <c r="AX40" s="58">
        <f>IF($AW40=0,"…",患者数!AX40/$AW40*100)</f>
        <v>15.205571665285833</v>
      </c>
      <c r="AY40" s="58">
        <f>IF($AW40=0,"…",患者数!AY40/$AW40*100)</f>
        <v>9.5355219552609789</v>
      </c>
      <c r="AZ40" s="58">
        <f>IF($AW40=0,"…",患者数!AZ40/$AW40*100)</f>
        <v>11.268468655067661</v>
      </c>
      <c r="BA40" s="58">
        <f>IF($AW40=0,"…",患者数!BA40/$AW40*100)</f>
        <v>2.9791494062413699</v>
      </c>
      <c r="BB40" s="58">
        <f>IF($AW40=0,"…",患者数!BB40/$AW40*100)</f>
        <v>13.992163766915217</v>
      </c>
      <c r="BC40" s="58">
        <f>IF($AW40=0,"…",患者数!BC40/$AW40*100)</f>
        <v>4.9744545705606189</v>
      </c>
      <c r="BD40" s="58">
        <f>IF($AW40=0,"…",患者数!BD40/$AW40*100)</f>
        <v>0.22007042253521128</v>
      </c>
      <c r="BE40" s="58">
        <f>IF($AW40=0,"…",患者数!BE40/$AW40*100)</f>
        <v>5.1746755040044192</v>
      </c>
      <c r="BF40" s="58">
        <f>IF($AW40=0,"…",患者数!BF40/$AW40*100)</f>
        <v>1.5482601491300745</v>
      </c>
      <c r="BG40" s="58">
        <f>IF($AW40=0,"…",患者数!BG40/$AW40*100)</f>
        <v>22.114919911626625</v>
      </c>
      <c r="BH40" s="58">
        <f>IF($AW40=0,"…",患者数!BH40/$AW40*100)</f>
        <v>4.8734810825738748</v>
      </c>
      <c r="BI40" s="58">
        <f>IF($AW40=0,"…",患者数!BI40/$AW40*100)</f>
        <v>0.36246893123446561</v>
      </c>
      <c r="BJ40" s="49">
        <f>IF($AW40=0,"…",患者数!BJ40/$AW40*100)</f>
        <v>9.0254763877381929</v>
      </c>
      <c r="BK40" s="37"/>
    </row>
    <row r="41" spans="1:64" s="19" customFormat="1" ht="16.95" customHeight="1" x14ac:dyDescent="0.15">
      <c r="A41" s="97"/>
      <c r="B41" s="97" t="s">
        <v>86</v>
      </c>
      <c r="C41" s="43" t="s">
        <v>76</v>
      </c>
      <c r="D41" s="36">
        <f>+患者数!D41</f>
        <v>20573</v>
      </c>
      <c r="E41" s="36">
        <f>+患者数!E41</f>
        <v>20441</v>
      </c>
      <c r="F41" s="59">
        <f>IF($E41=0,"…",患者数!F41/患者数!$E41*100)</f>
        <v>0.11741108556332862</v>
      </c>
      <c r="G41" s="55">
        <f>IF($E41=0,"…",患者数!G41/患者数!$E41*100)</f>
        <v>0.43539944229734356</v>
      </c>
      <c r="H41" s="55">
        <f>IF($E41=0,"…",患者数!H41/患者数!$E41*100)</f>
        <v>1.3257668411525856</v>
      </c>
      <c r="I41" s="59">
        <f>IF($E41=0,"…",患者数!I41/患者数!$E41*100)</f>
        <v>0.85612249889927095</v>
      </c>
      <c r="J41" s="59">
        <f>IF($E41=0,"…",患者数!J41/患者数!$E41*100)</f>
        <v>0.30820409960373757</v>
      </c>
      <c r="K41" s="59">
        <f>IF($E41=0,"…",患者数!K41/患者数!$E41*100)</f>
        <v>0.17122449977985421</v>
      </c>
      <c r="L41" s="36">
        <f>+患者数!L41</f>
        <v>13050</v>
      </c>
      <c r="M41" s="59">
        <f>IF((患者数!$L41+患者数!$R41)=0,"…",患者数!M41/(患者数!$L41+患者数!$R41)*100)</f>
        <v>23.128276134902581</v>
      </c>
      <c r="N41" s="59">
        <f>IF((患者数!$L41+患者数!$R41)=0,"…",患者数!N41/(患者数!$L41+患者数!$R41)*100)</f>
        <v>9.8951636831173975</v>
      </c>
      <c r="O41" s="59">
        <f>IF((患者数!$L41+患者数!$R41)=0,"…",患者数!O41/(患者数!$L41+患者数!$R41)*100)</f>
        <v>15.789733953120363</v>
      </c>
      <c r="P41" s="59">
        <f>IF((患者数!$L41+患者数!$R41)=0,"…",患者数!P41/(患者数!$L41+患者数!$R41)*100)</f>
        <v>15.72050242310355</v>
      </c>
      <c r="Q41" s="59">
        <f>IF((患者数!$L41+患者数!$R41)=0,"…",患者数!Q41/(患者数!$L41+患者数!$R41)*100)</f>
        <v>6.76490950450005</v>
      </c>
      <c r="R41" s="59">
        <f>IF((患者数!$L41+患者数!$R41)=0,"…",患者数!R41/(患者数!$L41+患者数!$R41)*100)</f>
        <v>35.466323805756105</v>
      </c>
      <c r="S41" s="36">
        <f>+患者数!S41</f>
        <v>20168</v>
      </c>
      <c r="T41" s="59">
        <f>IF(患者数!$S41=0,"…",患者数!T41/患者数!$S41*100)</f>
        <v>4.7104323681078943</v>
      </c>
      <c r="U41" s="59">
        <f>IF(患者数!$S41=0,"…",患者数!U41/患者数!$S41*100)</f>
        <v>1.4875049583498612E-2</v>
      </c>
      <c r="V41" s="59">
        <f>IF(患者数!$S41=0,"…",患者数!V41/患者数!$S41*100)</f>
        <v>2.8708845696152321</v>
      </c>
      <c r="W41" s="59">
        <f>IF(患者数!$S41=0,"…",患者数!W41/患者数!$S41*100)</f>
        <v>1.8742562475208251</v>
      </c>
      <c r="X41" s="36">
        <f>+患者数!X41</f>
        <v>20269</v>
      </c>
      <c r="Y41" s="59">
        <f>IF(患者数!$X41=0,"…",患者数!Y41/患者数!$X41*100)</f>
        <v>1.1199368493758943</v>
      </c>
      <c r="Z41" s="36">
        <f>+患者数!Z41</f>
        <v>20273</v>
      </c>
      <c r="AA41" s="59">
        <f>IF(患者数!$Z41=0,"…",患者数!AA41/患者数!$Z41*100)</f>
        <v>5.6577714201154246</v>
      </c>
      <c r="AB41" s="59">
        <f>IF(患者数!$Z41=0,"…",患者数!AB41/患者数!$Z41*100)</f>
        <v>9.9146648251368816</v>
      </c>
      <c r="AC41" s="59">
        <f>IF(患者数!$Z41=0,"…",患者数!AC41/患者数!$Z41*100)</f>
        <v>8.5335174863118439</v>
      </c>
      <c r="AD41" s="59">
        <f>IF(患者数!$Z41=0,"…",患者数!AD41/患者数!$Z41*100)</f>
        <v>1.6129827849849554</v>
      </c>
      <c r="AE41" s="59">
        <f>IF(患者数!$Z41=0,"…",患者数!AE41/患者数!$Z41*100)</f>
        <v>0.12331672668080698</v>
      </c>
      <c r="AF41" s="59">
        <f>IF($E41=0,"…",患者数!AF41/患者数!$E41*100)</f>
        <v>1.4676385695416077E-2</v>
      </c>
      <c r="AG41" s="59">
        <f>IF($E41=0,"…",患者数!AG41/患者数!$E41*100)</f>
        <v>2.4460642825693459</v>
      </c>
      <c r="AH41" s="59">
        <f>IF($E41=0,"…",患者数!AH41/患者数!$E41*100)</f>
        <v>0.14676385695416075</v>
      </c>
      <c r="AI41" s="59">
        <f>IF($E41=0,"…",患者数!AI41/患者数!$E41*100)</f>
        <v>0.11251895699818991</v>
      </c>
      <c r="AJ41" s="36">
        <f>+患者数!AJ41</f>
        <v>20383</v>
      </c>
      <c r="AK41" s="63">
        <f>IF(患者数!E41=0,"…",患者数!AK41/患者数!$E41*100)</f>
        <v>0</v>
      </c>
      <c r="AL41" s="59">
        <f>IF(患者数!AJ41=0,"…",患者数!AL41/患者数!$AJ41*100)</f>
        <v>0.16189962223421478</v>
      </c>
      <c r="AM41" s="36">
        <f>+患者数!AM41</f>
        <v>20315</v>
      </c>
      <c r="AN41" s="55">
        <f>IF(患者数!$E41=0,"…",患者数!AN41/患者数!$E41*100)</f>
        <v>0.87569101315982578</v>
      </c>
      <c r="AO41" s="59">
        <f>IF(患者数!$AM41=0,"…",患者数!AO41/患者数!$AM41*100)</f>
        <v>1.9394536057100664</v>
      </c>
      <c r="AP41" s="36">
        <f>+患者数!AP41</f>
        <v>20413</v>
      </c>
      <c r="AQ41" s="59">
        <f>IF(患者数!$AP41=0,"…",患者数!AQ41/患者数!$AP41*100)</f>
        <v>3.61534316367021</v>
      </c>
      <c r="AR41" s="59">
        <f>IF(患者数!$AP41=0,"…",患者数!AR41/患者数!$AP41*100)</f>
        <v>0.28413266055944741</v>
      </c>
      <c r="AS41" s="59">
        <f>IF($E41=0,"…",患者数!AS41/患者数!$E41*100)</f>
        <v>1.5067755980627171</v>
      </c>
      <c r="AT41" s="59">
        <f>IF($E41=0,"…",患者数!AT41/患者数!$E41*100)</f>
        <v>0.18590088547527028</v>
      </c>
      <c r="AU41" s="59">
        <f>IF($E41=0,"…",患者数!AU41/患者数!$E41*100)</f>
        <v>9.7842571302773837E-2</v>
      </c>
      <c r="AV41" s="59">
        <f>IF($E41=0,"…",患者数!AV41/患者数!$E41*100)</f>
        <v>1.8003033119710385</v>
      </c>
      <c r="AW41" s="36">
        <f>+患者数!AW41</f>
        <v>20410</v>
      </c>
      <c r="AX41" s="59">
        <f>IF($AW41=0,"…",患者数!AX41/$AW41*100)</f>
        <v>17.741303282704557</v>
      </c>
      <c r="AY41" s="59">
        <f>IF($AW41=0,"…",患者数!AY41/$AW41*100)</f>
        <v>13.307202351788339</v>
      </c>
      <c r="AZ41" s="59">
        <f>IF($AW41=0,"…",患者数!AZ41/$AW41*100)</f>
        <v>14.394904458598726</v>
      </c>
      <c r="BA41" s="59">
        <f>IF($AW41=0,"…",患者数!BA41/$AW41*100)</f>
        <v>4.1891229789318958</v>
      </c>
      <c r="BB41" s="59">
        <f>IF($AW41=0,"…",患者数!BB41/$AW41*100)</f>
        <v>19.573738363547282</v>
      </c>
      <c r="BC41" s="59">
        <f>IF($AW41=0,"…",患者数!BC41/$AW41*100)</f>
        <v>5.1837334639882409</v>
      </c>
      <c r="BD41" s="59">
        <f>IF($AW41=0,"…",患者数!BD41/$AW41*100)</f>
        <v>0.49975502204801564</v>
      </c>
      <c r="BE41" s="59">
        <f>IF($AW41=0,"…",患者数!BE41/$AW41*100)</f>
        <v>5.9186673199412052</v>
      </c>
      <c r="BF41" s="59">
        <f>IF($AW41=0,"…",患者数!BF41/$AW41*100)</f>
        <v>0.48505634492895644</v>
      </c>
      <c r="BG41" s="59" t="s">
        <v>77</v>
      </c>
      <c r="BH41" s="59" t="s">
        <v>77</v>
      </c>
      <c r="BI41" s="59" t="s">
        <v>77</v>
      </c>
      <c r="BJ41" s="59" t="s">
        <v>77</v>
      </c>
      <c r="BK41" s="31"/>
      <c r="BL41" s="37"/>
    </row>
    <row r="42" spans="1:64" s="19" customFormat="1" ht="16.95" customHeight="1" x14ac:dyDescent="0.15">
      <c r="A42" s="97"/>
      <c r="B42" s="101"/>
      <c r="C42" s="44" t="s">
        <v>78</v>
      </c>
      <c r="D42" s="35">
        <f>+患者数!D42</f>
        <v>19746</v>
      </c>
      <c r="E42" s="35">
        <f>+患者数!E42</f>
        <v>19534</v>
      </c>
      <c r="F42" s="56">
        <f>IF($E42=0,"…",患者数!F42/患者数!$E42*100)</f>
        <v>0.11262414252073308</v>
      </c>
      <c r="G42" s="56">
        <f>IF($E42=0,"…",患者数!G42/患者数!$E42*100)</f>
        <v>0.49657008293232319</v>
      </c>
      <c r="H42" s="56">
        <f>IF($E42=0,"…",患者数!H42/患者数!$E42*100)</f>
        <v>0.99314016586464637</v>
      </c>
      <c r="I42" s="56">
        <f>IF($E42=0,"…",患者数!I42/患者数!$E42*100)</f>
        <v>0.62455206306951982</v>
      </c>
      <c r="J42" s="56">
        <f>IF($E42=0,"…",患者数!J42/患者数!$E42*100)</f>
        <v>0.22524828504146616</v>
      </c>
      <c r="K42" s="56">
        <f>IF($E42=0,"…",患者数!K42/患者数!$E42*100)</f>
        <v>0.15357837616463602</v>
      </c>
      <c r="L42" s="35">
        <f>+患者数!L42</f>
        <v>11720</v>
      </c>
      <c r="M42" s="56">
        <f>IF((患者数!$L42+患者数!$R42)=0,"…",患者数!M42/(患者数!$L42+患者数!$R42)*100)</f>
        <v>21.1864406779661</v>
      </c>
      <c r="N42" s="56">
        <f>IF((患者数!$L42+患者数!$R42)=0,"…",患者数!N42/(患者数!$L42+患者数!$R42)*100)</f>
        <v>9.6217445225299709</v>
      </c>
      <c r="O42" s="56">
        <f>IF((患者数!$L42+患者数!$R42)=0,"…",患者数!O42/(患者数!$L42+患者数!$R42)*100)</f>
        <v>14.835675899131873</v>
      </c>
      <c r="P42" s="56">
        <f>IF((患者数!$L42+患者数!$R42)=0,"…",患者数!P42/(患者数!$L42+患者数!$R42)*100)</f>
        <v>14.918354692021495</v>
      </c>
      <c r="Q42" s="56">
        <f>IF((患者数!$L42+患者数!$R42)=0,"…",患者数!Q42/(患者数!$L42+患者数!$R42)*100)</f>
        <v>6.0975609756097562</v>
      </c>
      <c r="R42" s="56">
        <f>IF((患者数!$L42+患者数!$R42)=0,"…",患者数!R42/(患者数!$L42+患者数!$R42)*100)</f>
        <v>39.437784208350557</v>
      </c>
      <c r="S42" s="35">
        <f>+患者数!S42</f>
        <v>19161</v>
      </c>
      <c r="T42" s="56">
        <f>IF(患者数!$S42=0,"…",患者数!T42/患者数!$S42*100)</f>
        <v>4.6709461927874329</v>
      </c>
      <c r="U42" s="56">
        <f>IF(患者数!$S42=0,"…",患者数!U42/患者数!$S42*100)</f>
        <v>2.6094671468086215E-2</v>
      </c>
      <c r="V42" s="56">
        <f>IF(患者数!$S42=0,"…",患者数!V42/患者数!$S42*100)</f>
        <v>3.0061061531235325</v>
      </c>
      <c r="W42" s="56">
        <f>IF(患者数!$S42=0,"…",患者数!W42/患者数!$S42*100)</f>
        <v>1.7274672511873077</v>
      </c>
      <c r="X42" s="35" t="str">
        <f>+患者数!X42</f>
        <v>…</v>
      </c>
      <c r="Y42" s="56" t="s">
        <v>77</v>
      </c>
      <c r="Z42" s="35">
        <f>+患者数!Z42</f>
        <v>19300</v>
      </c>
      <c r="AA42" s="56">
        <f>IF(患者数!$Z42=0,"…",患者数!AA42/患者数!$Z42*100)</f>
        <v>5.2590673575129534</v>
      </c>
      <c r="AB42" s="56">
        <f>IF(患者数!$Z42=0,"…",患者数!AB42/患者数!$Z42*100)</f>
        <v>8.8497409326424865</v>
      </c>
      <c r="AC42" s="56">
        <f>IF(患者数!$Z42=0,"…",患者数!AC42/患者数!$Z42*100)</f>
        <v>7.4818652849740932</v>
      </c>
      <c r="AD42" s="56">
        <f>IF(患者数!$Z42=0,"…",患者数!AD42/患者数!$Z42*100)</f>
        <v>1.6528497409326426</v>
      </c>
      <c r="AE42" s="56">
        <f>IF(患者数!$Z42=0,"…",患者数!AE42/患者数!$Z42*100)</f>
        <v>0.21243523316062177</v>
      </c>
      <c r="AF42" s="56">
        <f>IF($E42=0,"…",患者数!AF42/患者数!$E42*100)</f>
        <v>1.53578376164636E-2</v>
      </c>
      <c r="AG42" s="56">
        <f>IF($E42=0,"…",患者数!AG42/患者数!$E42*100)</f>
        <v>2.4367769018122249</v>
      </c>
      <c r="AH42" s="56">
        <f>IF($E42=0,"…",患者数!AH42/患者数!$E42*100)</f>
        <v>0.1228627009317088</v>
      </c>
      <c r="AI42" s="56">
        <f>IF($E42=0,"…",患者数!AI42/患者数!$E42*100)</f>
        <v>0.16381693457561175</v>
      </c>
      <c r="AJ42" s="35" t="s">
        <v>77</v>
      </c>
      <c r="AK42" s="56">
        <f>IF(患者数!E42=0,"…",患者数!AK42/患者数!$E42*100)</f>
        <v>0</v>
      </c>
      <c r="AL42" s="56" t="s">
        <v>77</v>
      </c>
      <c r="AM42" s="35" t="s">
        <v>77</v>
      </c>
      <c r="AN42" s="56">
        <f>IF(患者数!$E42=0,"…",患者数!AN42/患者数!$E42*100)</f>
        <v>0.67062557591891059</v>
      </c>
      <c r="AO42" s="56" t="s">
        <v>77</v>
      </c>
      <c r="AP42" s="35">
        <f>+患者数!AP42</f>
        <v>19366</v>
      </c>
      <c r="AQ42" s="56">
        <f>IF(患者数!$AP42=0,"…",患者数!AQ42/患者数!$AP42*100)</f>
        <v>2.8193741609005474</v>
      </c>
      <c r="AR42" s="56">
        <f>IF(患者数!$AP42=0,"…",患者数!AR42/患者数!$AP42*100)</f>
        <v>0.1858928018176185</v>
      </c>
      <c r="AS42" s="56">
        <f>IF($E42=0,"…",患者数!AS42/患者数!$E42*100)</f>
        <v>1.7047199754274596</v>
      </c>
      <c r="AT42" s="56">
        <f>IF($E42=0,"…",患者数!AT42/患者数!$E42*100)</f>
        <v>0.19965188901402683</v>
      </c>
      <c r="AU42" s="56">
        <f>IF($E42=0,"…",患者数!AU42/患者数!$E42*100)</f>
        <v>6.6550629671342273E-2</v>
      </c>
      <c r="AV42" s="56">
        <f>IF($E42=0,"…",患者数!AV42/患者数!$E42*100)</f>
        <v>1.7354356506603872</v>
      </c>
      <c r="AW42" s="35">
        <f>+患者数!AW42</f>
        <v>19468</v>
      </c>
      <c r="AX42" s="56">
        <f>IF($AW42=0,"…",患者数!AX42/$AW42*100)</f>
        <v>19.051777275529073</v>
      </c>
      <c r="AY42" s="56">
        <f>IF($AW42=0,"…",患者数!AY42/$AW42*100)</f>
        <v>14.351756728991166</v>
      </c>
      <c r="AZ42" s="56">
        <f>IF($AW42=0,"…",患者数!AZ42/$AW42*100)</f>
        <v>15.712964865420176</v>
      </c>
      <c r="BA42" s="56">
        <f>IF($AW42=0,"…",患者数!BA42/$AW42*100)</f>
        <v>4.5356482432710088</v>
      </c>
      <c r="BB42" s="56">
        <f>IF($AW42=0,"…",患者数!BB42/$AW42*100)</f>
        <v>20.926648859667146</v>
      </c>
      <c r="BC42" s="56">
        <f>IF($AW42=0,"…",患者数!BC42/$AW42*100)</f>
        <v>4.9465790014382574</v>
      </c>
      <c r="BD42" s="56">
        <f>IF($AW42=0,"…",患者数!BD42/$AW42*100)</f>
        <v>0.48798027532360794</v>
      </c>
      <c r="BE42" s="56">
        <f>IF($AW42=0,"…",患者数!BE42/$AW42*100)</f>
        <v>7.0988288473392238</v>
      </c>
      <c r="BF42" s="56">
        <f>IF($AW42=0,"…",患者数!BF42/$AW42*100)</f>
        <v>0.38524758578179574</v>
      </c>
      <c r="BG42" s="56" t="s">
        <v>77</v>
      </c>
      <c r="BH42" s="56" t="s">
        <v>77</v>
      </c>
      <c r="BI42" s="56" t="s">
        <v>77</v>
      </c>
      <c r="BJ42" s="56" t="s">
        <v>77</v>
      </c>
      <c r="BK42" s="31"/>
      <c r="BL42" s="37"/>
    </row>
    <row r="43" spans="1:64" s="19" customFormat="1" ht="16.95" customHeight="1" x14ac:dyDescent="0.15">
      <c r="A43" s="97"/>
      <c r="B43" s="101"/>
      <c r="C43" s="44" t="s">
        <v>79</v>
      </c>
      <c r="D43" s="35">
        <f>+患者数!D43</f>
        <v>18797</v>
      </c>
      <c r="E43" s="35">
        <f>+患者数!E43</f>
        <v>18631</v>
      </c>
      <c r="F43" s="56">
        <f>IF($E43=0,"…",患者数!F43/患者数!$E43*100)</f>
        <v>0.12881756212763673</v>
      </c>
      <c r="G43" s="56">
        <f>IF($E43=0,"…",患者数!G43/患者数!$E43*100)</f>
        <v>0.34888089742901612</v>
      </c>
      <c r="H43" s="56">
        <f>IF($E43=0,"…",患者数!H43/患者数!$E43*100)</f>
        <v>0.95539691911330582</v>
      </c>
      <c r="I43" s="56">
        <f>IF($E43=0,"…",患者数!I43/患者数!$E43*100)</f>
        <v>0.48306585797863777</v>
      </c>
      <c r="J43" s="56">
        <f>IF($E43=0,"…",患者数!J43/患者数!$E43*100)</f>
        <v>0.37035049111695562</v>
      </c>
      <c r="K43" s="56">
        <f>IF($E43=0,"…",患者数!K43/患者数!$E43*100)</f>
        <v>0.10734796843969727</v>
      </c>
      <c r="L43" s="35">
        <f>+患者数!L43</f>
        <v>10693</v>
      </c>
      <c r="M43" s="56">
        <f>IF((患者数!$L43+患者数!$R43)=0,"…",患者数!M43/(患者数!$L43+患者数!$R43)*100)</f>
        <v>20.123470161377668</v>
      </c>
      <c r="N43" s="56">
        <f>IF((患者数!$L43+患者数!$R43)=0,"…",患者数!N43/(患者数!$L43+患者数!$R43)*100)</f>
        <v>9.1736163760424567</v>
      </c>
      <c r="O43" s="56">
        <f>IF((患者数!$L43+患者数!$R43)=0,"…",患者数!O43/(患者数!$L43+患者数!$R43)*100)</f>
        <v>14.496913245965558</v>
      </c>
      <c r="P43" s="56">
        <f>IF((患者数!$L43+患者数!$R43)=0,"…",患者数!P43/(患者数!$L43+患者数!$R43)*100)</f>
        <v>14.112422831149138</v>
      </c>
      <c r="Q43" s="56">
        <f>IF((患者数!$L43+患者数!$R43)=0,"…",患者数!Q43/(患者数!$L43+患者数!$R43)*100)</f>
        <v>6.1572619950178709</v>
      </c>
      <c r="R43" s="56">
        <f>IF((患者数!$L43+患者数!$R43)=0,"…",患者数!R43/(患者数!$L43+患者数!$R43)*100)</f>
        <v>42.093577385465181</v>
      </c>
      <c r="S43" s="35">
        <f>+患者数!S43</f>
        <v>18289</v>
      </c>
      <c r="T43" s="56">
        <f>IF(患者数!$S43=0,"…",患者数!T43/患者数!$S43*100)</f>
        <v>4.3140685658045816</v>
      </c>
      <c r="U43" s="56">
        <f>IF(患者数!$S43=0,"…",患者数!U43/患者数!$S43*100)</f>
        <v>5.4677675105254519E-3</v>
      </c>
      <c r="V43" s="56">
        <f>IF(患者数!$S43=0,"…",患者数!V43/患者数!$S43*100)</f>
        <v>2.6135928700311664</v>
      </c>
      <c r="W43" s="56">
        <f>IF(患者数!$S43=0,"…",患者数!W43/患者数!$S43*100)</f>
        <v>1.738750068347094</v>
      </c>
      <c r="X43" s="35">
        <f>+患者数!X43</f>
        <v>18629</v>
      </c>
      <c r="Y43" s="56">
        <f>IF(患者数!$X43=0,"…",患者数!Y43/患者数!$X43*100)</f>
        <v>1.1111707552740351</v>
      </c>
      <c r="Z43" s="35">
        <f>+患者数!Z43</f>
        <v>18393</v>
      </c>
      <c r="AA43" s="56">
        <f>IF(患者数!$Z43=0,"…",患者数!AA43/患者数!$Z43*100)</f>
        <v>5.4096667210351761</v>
      </c>
      <c r="AB43" s="56">
        <f>IF(患者数!$Z43=0,"…",患者数!AB43/患者数!$Z43*100)</f>
        <v>9.0088620670907407</v>
      </c>
      <c r="AC43" s="56">
        <f>IF(患者数!$Z43=0,"…",患者数!AC43/患者数!$Z43*100)</f>
        <v>7.8779970641004731</v>
      </c>
      <c r="AD43" s="56">
        <f>IF(患者数!$Z43=0,"…",患者数!AD43/患者数!$Z43*100)</f>
        <v>1.4353286576414941</v>
      </c>
      <c r="AE43" s="56">
        <f>IF(患者数!$Z43=0,"…",患者数!AE43/患者数!$Z43*100)</f>
        <v>0.10873701951829499</v>
      </c>
      <c r="AF43" s="56">
        <f>IF($E43=0,"…",患者数!AF43/患者数!$E43*100)</f>
        <v>1.0734796843969727E-2</v>
      </c>
      <c r="AG43" s="56">
        <f>IF($E43=0,"…",患者数!AG43/患者数!$E43*100)</f>
        <v>2.6139230315066286</v>
      </c>
      <c r="AH43" s="56">
        <f>IF($E43=0,"…",患者数!AH43/患者数!$E43*100)</f>
        <v>0.16638935108153077</v>
      </c>
      <c r="AI43" s="56">
        <f>IF($E43=0,"…",患者数!AI43/患者数!$E43*100)</f>
        <v>0.11808276528366701</v>
      </c>
      <c r="AJ43" s="35" t="s">
        <v>77</v>
      </c>
      <c r="AK43" s="56">
        <f>IF(患者数!E43=0,"…",患者数!AK43/患者数!$E43*100)</f>
        <v>0</v>
      </c>
      <c r="AL43" s="56" t="s">
        <v>77</v>
      </c>
      <c r="AM43" s="35" t="s">
        <v>77</v>
      </c>
      <c r="AN43" s="56">
        <f>IF(患者数!$E43=0,"…",患者数!AN43/患者数!$E43*100)</f>
        <v>0.60114862326230478</v>
      </c>
      <c r="AO43" s="56" t="s">
        <v>77</v>
      </c>
      <c r="AP43" s="35">
        <f>+患者数!AP43</f>
        <v>18439</v>
      </c>
      <c r="AQ43" s="56">
        <f>IF(患者数!$AP43=0,"…",患者数!AQ43/患者数!$AP43*100)</f>
        <v>2.2018547643581536</v>
      </c>
      <c r="AR43" s="56">
        <f>IF(患者数!$AP43=0,"…",患者数!AR43/患者数!$AP43*100)</f>
        <v>0.21693150387765064</v>
      </c>
      <c r="AS43" s="56">
        <f>IF($E43=0,"…",患者数!AS43/患者数!$E43*100)</f>
        <v>1.6692609092372925</v>
      </c>
      <c r="AT43" s="56">
        <f>IF($E43=0,"…",患者数!AT43/患者数!$E43*100)</f>
        <v>0.22006333530137945</v>
      </c>
      <c r="AU43" s="56">
        <f>IF($E43=0,"…",患者数!AU43/患者数!$E43*100)</f>
        <v>4.2939187375878908E-2</v>
      </c>
      <c r="AV43" s="56">
        <f>IF($E43=0,"…",患者数!AV43/患者数!$E43*100)</f>
        <v>1.8678546508507328</v>
      </c>
      <c r="AW43" s="35">
        <f>+患者数!AW43</f>
        <v>18549</v>
      </c>
      <c r="AX43" s="56">
        <f>IF($AW43=0,"…",患者数!AX43/$AW43*100)</f>
        <v>23.30044746347512</v>
      </c>
      <c r="AY43" s="56">
        <f>IF($AW43=0,"…",患者数!AY43/$AW43*100)</f>
        <v>16.480672812550541</v>
      </c>
      <c r="AZ43" s="56">
        <f>IF($AW43=0,"…",患者数!AZ43/$AW43*100)</f>
        <v>17.235430481427567</v>
      </c>
      <c r="BA43" s="56">
        <f>IF($AW43=0,"…",患者数!BA43/$AW43*100)</f>
        <v>4.728017682893956</v>
      </c>
      <c r="BB43" s="56">
        <f>IF($AW43=0,"…",患者数!BB43/$AW43*100)</f>
        <v>21.332686398188581</v>
      </c>
      <c r="BC43" s="56">
        <f>IF($AW43=0,"…",患者数!BC43/$AW43*100)</f>
        <v>5.4396463421208692</v>
      </c>
      <c r="BD43" s="56">
        <f>IF($AW43=0,"…",患者数!BD43/$AW43*100)</f>
        <v>0.43129009650115913</v>
      </c>
      <c r="BE43" s="56">
        <f>IF($AW43=0,"…",患者数!BE43/$AW43*100)</f>
        <v>6.9761173109062478</v>
      </c>
      <c r="BF43" s="56">
        <f>IF($AW43=0,"…",患者数!BF43/$AW43*100)</f>
        <v>0.48520135856380392</v>
      </c>
      <c r="BG43" s="56" t="s">
        <v>77</v>
      </c>
      <c r="BH43" s="56" t="s">
        <v>77</v>
      </c>
      <c r="BI43" s="56" t="s">
        <v>77</v>
      </c>
      <c r="BJ43" s="56" t="s">
        <v>77</v>
      </c>
      <c r="BK43" s="31"/>
      <c r="BL43" s="37"/>
    </row>
    <row r="44" spans="1:64" s="19" customFormat="1" ht="16.95" customHeight="1" x14ac:dyDescent="0.15">
      <c r="A44" s="97"/>
      <c r="B44" s="101"/>
      <c r="C44" s="45" t="s">
        <v>84</v>
      </c>
      <c r="D44" s="40">
        <f>+患者数!D44</f>
        <v>59116</v>
      </c>
      <c r="E44" s="40">
        <f>+患者数!E44</f>
        <v>58606</v>
      </c>
      <c r="F44" s="57">
        <f>IF($E44=0,"…",患者数!F44/患者数!$E44*100)</f>
        <v>0.11944169538955056</v>
      </c>
      <c r="G44" s="68">
        <f>IF($E44=0,"…",患者数!G44/患者数!$E44*100)</f>
        <v>0.42828379346824558</v>
      </c>
      <c r="H44" s="68">
        <f>IF($E44=0,"…",患者数!H44/患者数!$E44*100)</f>
        <v>1.0971572876497286</v>
      </c>
      <c r="I44" s="57">
        <f>IF($E44=0,"…",患者数!I44/患者数!$E44*100)</f>
        <v>0.66034194451080097</v>
      </c>
      <c r="J44" s="57">
        <f>IF($E44=0,"…",患者数!J44/患者数!$E44*100)</f>
        <v>0.3003105484080128</v>
      </c>
      <c r="K44" s="57">
        <f>IF($E44=0,"…",患者数!K44/患者数!$E44*100)</f>
        <v>0.1450363444015971</v>
      </c>
      <c r="L44" s="40">
        <f>+患者数!L44</f>
        <v>35463</v>
      </c>
      <c r="M44" s="57">
        <f>IF((患者数!$L44+患者数!$R44)=0,"…",患者数!M44/(患者数!$L44+患者数!$R44)*100)</f>
        <v>21.524810475534114</v>
      </c>
      <c r="N44" s="57">
        <f>IF((患者数!$L44+患者数!$R44)=0,"…",患者数!N44/(患者数!$L44+患者数!$R44)*100)</f>
        <v>9.5744314266023434</v>
      </c>
      <c r="O44" s="57">
        <f>IF((患者数!$L44+患者数!$R44)=0,"…",患者数!O44/(患者数!$L44+患者数!$R44)*100)</f>
        <v>15.060303239145417</v>
      </c>
      <c r="P44" s="57">
        <f>IF((患者数!$L44+患者数!$R44)=0,"…",患者数!P44/(患者数!$L44+患者数!$R44)*100)</f>
        <v>14.941419710544452</v>
      </c>
      <c r="Q44" s="57">
        <f>IF((患者数!$L44+患者数!$R44)=0,"…",患者数!Q44/(患者数!$L44+患者数!$R44)*100)</f>
        <v>6.349069607167471</v>
      </c>
      <c r="R44" s="57">
        <f>IF((患者数!$L44+患者数!$R44)=0,"…",患者数!R44/(患者数!$L44+患者数!$R44)*100)</f>
        <v>38.899035148173674</v>
      </c>
      <c r="S44" s="40">
        <f>+患者数!S44</f>
        <v>57618</v>
      </c>
      <c r="T44" s="57">
        <f>IF(患者数!$S44=0,"…",患者数!T44/患者数!$S44*100)</f>
        <v>4.5714880766427157</v>
      </c>
      <c r="U44" s="57">
        <f>IF(患者数!$S44=0,"…",患者数!U44/患者数!$S44*100)</f>
        <v>1.5620118712902217E-2</v>
      </c>
      <c r="V44" s="57">
        <f>IF(患者数!$S44=0,"…",患者数!V44/患者数!$S44*100)</f>
        <v>2.8341837620188137</v>
      </c>
      <c r="W44" s="57">
        <f>IF(患者数!$S44=0,"…",患者数!W44/患者数!$S44*100)</f>
        <v>1.7824291020167309</v>
      </c>
      <c r="X44" s="40">
        <f>+患者数!X44</f>
        <v>38898</v>
      </c>
      <c r="Y44" s="57">
        <f>IF(患者数!$X44=0,"…",患者数!Y44/患者数!$X44*100)</f>
        <v>1.115738598385521</v>
      </c>
      <c r="Z44" s="40">
        <f>+患者数!Z44</f>
        <v>57966</v>
      </c>
      <c r="AA44" s="57">
        <f>IF(患者数!$Z44=0,"…",患者数!AA44/患者数!$Z44*100)</f>
        <v>5.4462961046130491</v>
      </c>
      <c r="AB44" s="57">
        <f>IF(患者数!$Z44=0,"…",患者数!AB44/患者数!$Z44*100)</f>
        <v>9.2726770865679882</v>
      </c>
      <c r="AC44" s="57">
        <f>IF(患者数!$Z44=0,"…",患者数!AC44/患者数!$Z44*100)</f>
        <v>7.975364869061174</v>
      </c>
      <c r="AD44" s="57">
        <f>IF(患者数!$Z44=0,"…",患者数!AD44/患者数!$Z44*100)</f>
        <v>1.5698857951212779</v>
      </c>
      <c r="AE44" s="57">
        <f>IF(患者数!$Z44=0,"…",患者数!AE44/患者数!$Z44*100)</f>
        <v>0.14836283338508779</v>
      </c>
      <c r="AF44" s="57">
        <f>IF($E44=0,"…",患者数!AF44/患者数!$E44*100)</f>
        <v>1.3650479473091491E-2</v>
      </c>
      <c r="AG44" s="57">
        <f>IF($E44=0,"…",患者数!AG44/患者数!$E44*100)</f>
        <v>2.4963314336416067</v>
      </c>
      <c r="AH44" s="57">
        <f>IF($E44=0,"…",患者数!AH44/患者数!$E44*100)</f>
        <v>0.1450363444015971</v>
      </c>
      <c r="AI44" s="57">
        <f>IF($E44=0,"…",患者数!AI44/患者数!$E44*100)</f>
        <v>0.1313858649285056</v>
      </c>
      <c r="AJ44" s="40">
        <f>+患者数!AJ44</f>
        <v>20383</v>
      </c>
      <c r="AK44" s="59">
        <f>IF(患者数!E44=0,"…",患者数!AK44/患者数!$E44*100)</f>
        <v>0</v>
      </c>
      <c r="AL44" s="57">
        <f>IF(患者数!AJ44=0,"…",患者数!AL44/患者数!$AJ44*100)</f>
        <v>0.16189962223421478</v>
      </c>
      <c r="AM44" s="40">
        <f>+患者数!AM44</f>
        <v>20315</v>
      </c>
      <c r="AN44" s="59">
        <f>IF(患者数!$E44=0,"…",患者数!AN44/患者数!$E44*100)</f>
        <v>0.72006279220557623</v>
      </c>
      <c r="AO44" s="57">
        <f>IF(患者数!$AM44=0,"…",患者数!AO44/患者数!$AM44*100)</f>
        <v>1.9394536057100664</v>
      </c>
      <c r="AP44" s="40">
        <f>+患者数!AP44</f>
        <v>58218</v>
      </c>
      <c r="AQ44" s="57">
        <f>IF(患者数!$AP44=0,"…",患者数!AQ44/患者数!$AP44*100)</f>
        <v>2.902882270088289</v>
      </c>
      <c r="AR44" s="57">
        <f>IF(患者数!$AP44=0,"…",患者数!AR44/患者数!$AP44*100)</f>
        <v>0.23016936342711877</v>
      </c>
      <c r="AS44" s="57">
        <f>IF($E44=0,"…",患者数!AS44/患者数!$E44*100)</f>
        <v>1.6244070572978875</v>
      </c>
      <c r="AT44" s="57">
        <f>IF($E44=0,"…",患者数!AT44/患者数!$E44*100)</f>
        <v>0.20134457222809951</v>
      </c>
      <c r="AU44" s="57">
        <f>IF($E44=0,"…",患者数!AU44/患者数!$E44*100)</f>
        <v>6.9958707299593886E-2</v>
      </c>
      <c r="AV44" s="57">
        <f>IF($E44=0,"…",患者数!AV44/患者数!$E44*100)</f>
        <v>1.8001569805139406</v>
      </c>
      <c r="AW44" s="40">
        <f>+患者数!AW44</f>
        <v>58427</v>
      </c>
      <c r="AX44" s="57">
        <f>IF($AW44=0,"…",患者数!AX44/$AW44*100)</f>
        <v>19.942834648364627</v>
      </c>
      <c r="AY44" s="57">
        <f>IF($AW44=0,"…",患者数!AY44/$AW44*100)</f>
        <v>14.662741540726035</v>
      </c>
      <c r="AZ44" s="57">
        <f>IF($AW44=0,"…",患者数!AZ44/$AW44*100)</f>
        <v>15.735875536994884</v>
      </c>
      <c r="BA44" s="57">
        <f>IF($AW44=0,"…",患者数!BA44/$AW44*100)</f>
        <v>4.4756704948054837</v>
      </c>
      <c r="BB44" s="57">
        <f>IF($AW44=0,"…",患者数!BB44/$AW44*100)</f>
        <v>20.582949663682886</v>
      </c>
      <c r="BC44" s="57">
        <f>IF($AW44=0,"…",患者数!BC44/$AW44*100)</f>
        <v>5.185958546562377</v>
      </c>
      <c r="BD44" s="57">
        <f>IF($AW44=0,"…",患者数!BD44/$AW44*100)</f>
        <v>0.47409588032929983</v>
      </c>
      <c r="BE44" s="57">
        <f>IF($AW44=0,"…",患者数!BE44/$AW44*100)</f>
        <v>6.6476115494548749</v>
      </c>
      <c r="BF44" s="57">
        <f>IF($AW44=0,"…",患者数!BF44/$AW44*100)</f>
        <v>0.4518458931658309</v>
      </c>
      <c r="BG44" s="57" t="s">
        <v>77</v>
      </c>
      <c r="BH44" s="57" t="s">
        <v>77</v>
      </c>
      <c r="BI44" s="57" t="s">
        <v>77</v>
      </c>
      <c r="BJ44" s="57" t="s">
        <v>77</v>
      </c>
      <c r="BK44" s="31"/>
      <c r="BL44" s="37"/>
    </row>
    <row r="45" spans="1:64" s="19" customFormat="1" ht="16.95" customHeight="1" x14ac:dyDescent="0.15">
      <c r="A45" s="97"/>
      <c r="B45" s="102" t="s">
        <v>87</v>
      </c>
      <c r="C45" s="103"/>
      <c r="D45" s="46">
        <f>+患者数!D45</f>
        <v>5862</v>
      </c>
      <c r="E45" s="46">
        <f>+患者数!E45</f>
        <v>4957</v>
      </c>
      <c r="F45" s="64">
        <f>IF($E45=0,"…",患者数!F45/患者数!$E45*100)</f>
        <v>0.14121444422029455</v>
      </c>
      <c r="G45" s="64">
        <f>IF($E45=0,"…",患者数!G45/患者数!$E45*100)</f>
        <v>1.6138793625176517</v>
      </c>
      <c r="H45" s="64">
        <f>IF($E45=0,"…",患者数!H45/患者数!$E45*100)</f>
        <v>1.1498890457938269</v>
      </c>
      <c r="I45" s="64">
        <f>IF($E45=0,"…",患者数!I45/患者数!$E45*100)</f>
        <v>0.4639903167238249</v>
      </c>
      <c r="J45" s="64">
        <f>IF($E45=0,"…",患者数!J45/患者数!$E45*100)</f>
        <v>0.70607222110147272</v>
      </c>
      <c r="K45" s="64">
        <f>IF($E45=0,"…",患者数!K45/患者数!$E45*100)</f>
        <v>4.03469840629413E-2</v>
      </c>
      <c r="L45" s="46">
        <f>+患者数!L45</f>
        <v>3434</v>
      </c>
      <c r="M45" s="64">
        <f>IF((患者数!$L45+患者数!$R45)=0,"…",患者数!M45/(患者数!$L45+患者数!$R45)*100)</f>
        <v>22.528781262405715</v>
      </c>
      <c r="N45" s="64">
        <f>IF((患者数!$L45+患者数!$R45)=0,"…",患者数!N45/(患者数!$L45+患者数!$R45)*100)</f>
        <v>10.897181421198889</v>
      </c>
      <c r="O45" s="64">
        <f>IF((患者数!$L45+患者数!$R45)=0,"…",患者数!O45/(患者数!$L45+患者数!$R45)*100)</f>
        <v>17.169511710996428</v>
      </c>
      <c r="P45" s="64">
        <f>IF((患者数!$L45+患者数!$R45)=0,"…",患者数!P45/(患者数!$L45+患者数!$R45)*100)</f>
        <v>17.566494640730447</v>
      </c>
      <c r="Q45" s="64">
        <f>IF((患者数!$L45+患者数!$R45)=0,"…",患者数!Q45/(患者数!$L45+患者数!$R45)*100)</f>
        <v>6.2127828503374349</v>
      </c>
      <c r="R45" s="64">
        <f>IF((患者数!$L45+患者数!$R45)=0,"…",患者数!R45/(患者数!$L45+患者数!$R45)*100)</f>
        <v>31.838030964668519</v>
      </c>
      <c r="S45" s="46">
        <f>+患者数!S45</f>
        <v>4911</v>
      </c>
      <c r="T45" s="64">
        <f>IF(患者数!$S45=0,"…",患者数!T45/患者数!$S45*100)</f>
        <v>6.2512726532274483</v>
      </c>
      <c r="U45" s="64">
        <f>IF(患者数!$S45=0,"…",患者数!U45/患者数!$S45*100)</f>
        <v>0</v>
      </c>
      <c r="V45" s="64">
        <f>IF(患者数!$S45=0,"…",患者数!V45/患者数!$S45*100)</f>
        <v>3.5430665852168599</v>
      </c>
      <c r="W45" s="64">
        <f>IF(患者数!$S45=0,"…",患者数!W45/患者数!$S45*100)</f>
        <v>3.0136428425982489</v>
      </c>
      <c r="X45" s="46">
        <f>+患者数!X45</f>
        <v>2805</v>
      </c>
      <c r="Y45" s="64">
        <f>IF(患者数!$X45=0,"…",患者数!Y45/患者数!$X45*100)</f>
        <v>0.89126559714795017</v>
      </c>
      <c r="Z45" s="46">
        <f>+患者数!Z45</f>
        <v>4919</v>
      </c>
      <c r="AA45" s="64">
        <f>IF(患者数!$Z45=0,"…",患者数!AA45/患者数!$Z45*100)</f>
        <v>6.0784712339906486</v>
      </c>
      <c r="AB45" s="64">
        <f>IF(患者数!$Z45=0,"…",患者数!AB45/患者数!$Z45*100)</f>
        <v>6.8713153079894287</v>
      </c>
      <c r="AC45" s="64">
        <f>IF(患者数!$Z45=0,"…",患者数!AC45/患者数!$Z45*100)</f>
        <v>5.5295791827607239</v>
      </c>
      <c r="AD45" s="64">
        <f>IF(患者数!$Z45=0,"…",患者数!AD45/患者数!$Z45*100)</f>
        <v>1.8296401707664161</v>
      </c>
      <c r="AE45" s="64">
        <f>IF(患者数!$Z45=0,"…",患者数!AE45/患者数!$Z45*100)</f>
        <v>0.10164667615368977</v>
      </c>
      <c r="AF45" s="64">
        <f>IF($E45=0,"…",患者数!AF45/患者数!$E45*100)</f>
        <v>4.03469840629413E-2</v>
      </c>
      <c r="AG45" s="64">
        <f>IF($E45=0,"…",患者数!AG45/患者数!$E45*100)</f>
        <v>2.4611660278394192</v>
      </c>
      <c r="AH45" s="64">
        <f>IF($E45=0,"…",患者数!AH45/患者数!$E45*100)</f>
        <v>8.0693968125882601E-2</v>
      </c>
      <c r="AI45" s="64">
        <f>IF($E45=0,"…",患者数!AI45/患者数!$E45*100)</f>
        <v>0.22190841234617711</v>
      </c>
      <c r="AJ45" s="46">
        <f>+患者数!AJ45</f>
        <v>1625</v>
      </c>
      <c r="AK45" s="64">
        <f>IF(患者数!E45=0,"…",患者数!AK45/患者数!$E45*100)</f>
        <v>0</v>
      </c>
      <c r="AL45" s="64">
        <f>IF(患者数!AJ45=0,"…",患者数!AL45/患者数!$AJ45*100)</f>
        <v>0.43076923076923074</v>
      </c>
      <c r="AM45" s="46">
        <f>+患者数!AM45</f>
        <v>1648</v>
      </c>
      <c r="AN45" s="64">
        <f>IF(患者数!$E45=0,"…",患者数!AN45/患者数!$E45*100)</f>
        <v>0.92798063344764981</v>
      </c>
      <c r="AO45" s="64">
        <f>IF(患者数!$AM45=0,"…",患者数!AO45/患者数!$AM45*100)</f>
        <v>2.2451456310679614</v>
      </c>
      <c r="AP45" s="46">
        <f>+患者数!AP45</f>
        <v>4869</v>
      </c>
      <c r="AQ45" s="64">
        <f>IF(患者数!$AP45=0,"…",患者数!AQ45/患者数!$AP45*100)</f>
        <v>4.9702197576504421</v>
      </c>
      <c r="AR45" s="64">
        <f>IF(患者数!$AP45=0,"…",患者数!AR45/患者数!$AP45*100)</f>
        <v>0.86260012322858892</v>
      </c>
      <c r="AS45" s="64">
        <f>IF($E45=0,"…",患者数!AS45/患者数!$E45*100)</f>
        <v>2.4208190437764778</v>
      </c>
      <c r="AT45" s="64">
        <f>IF($E45=0,"…",患者数!AT45/患者数!$E45*100)</f>
        <v>0.3631228565664717</v>
      </c>
      <c r="AU45" s="64">
        <f>IF($E45=0,"…",患者数!AU45/患者数!$E45*100)</f>
        <v>0.12104095218882388</v>
      </c>
      <c r="AV45" s="64">
        <f>IF($E45=0,"…",患者数!AV45/患者数!$E45*100)</f>
        <v>3.6514020576961874</v>
      </c>
      <c r="AW45" s="46">
        <f>+患者数!AW45</f>
        <v>4942</v>
      </c>
      <c r="AX45" s="64">
        <f>IF($AW45=0,"…",患者数!AX45/$AW45*100)</f>
        <v>22.642654795629298</v>
      </c>
      <c r="AY45" s="64">
        <f>IF($AW45=0,"…",患者数!AY45/$AW45*100)</f>
        <v>24.200728450020232</v>
      </c>
      <c r="AZ45" s="64">
        <f>IF($AW45=0,"…",患者数!AZ45/$AW45*100)</f>
        <v>22.399838122217723</v>
      </c>
      <c r="BA45" s="64">
        <f>IF($AW45=0,"…",患者数!BA45/$AW45*100)</f>
        <v>4.7753945770942945</v>
      </c>
      <c r="BB45" s="64">
        <f>IF($AW45=0,"…",患者数!BB45/$AW45*100)</f>
        <v>26.99312019425334</v>
      </c>
      <c r="BC45" s="64">
        <f>IF($AW45=0,"…",患者数!BC45/$AW45*100)</f>
        <v>5.6454876568191015</v>
      </c>
      <c r="BD45" s="64">
        <f>IF($AW45=0,"…",患者数!BD45/$AW45*100)</f>
        <v>0.34399028733306358</v>
      </c>
      <c r="BE45" s="64">
        <f>IF($AW45=0,"…",患者数!BE45/$AW45*100)</f>
        <v>9.6114933225414809</v>
      </c>
      <c r="BF45" s="64">
        <f>IF($AW45=0,"…",患者数!BF45/$AW45*100)</f>
        <v>0.72845002023472272</v>
      </c>
      <c r="BG45" s="64" t="s">
        <v>77</v>
      </c>
      <c r="BH45" s="64" t="s">
        <v>77</v>
      </c>
      <c r="BI45" s="64" t="s">
        <v>77</v>
      </c>
      <c r="BJ45" s="64" t="s">
        <v>77</v>
      </c>
      <c r="BK45" s="31"/>
      <c r="BL45" s="37"/>
    </row>
    <row r="46" spans="1:64" s="19" customFormat="1" ht="16.95" customHeight="1" x14ac:dyDescent="0.15">
      <c r="A46" s="97"/>
      <c r="B46" s="104" t="s">
        <v>88</v>
      </c>
      <c r="C46" s="47" t="s">
        <v>89</v>
      </c>
      <c r="D46" s="46">
        <f>+患者数!D46</f>
        <v>98</v>
      </c>
      <c r="E46" s="46">
        <f>+患者数!E46</f>
        <v>93</v>
      </c>
      <c r="F46" s="64">
        <f>IF($E46=0,"…",患者数!F46/患者数!$E46*100)</f>
        <v>0</v>
      </c>
      <c r="G46" s="64">
        <f>IF($E46=0,"…",患者数!G46/患者数!$E46*100)</f>
        <v>0</v>
      </c>
      <c r="H46" s="64">
        <f>IF($E46=0,"…",患者数!H46/患者数!$E46*100)</f>
        <v>2.1505376344086025</v>
      </c>
      <c r="I46" s="64">
        <f>IF($E46=0,"…",患者数!I46/患者数!$E46*100)</f>
        <v>1.0752688172043012</v>
      </c>
      <c r="J46" s="64">
        <f>IF($E46=0,"…",患者数!J46/患者数!$E46*100)</f>
        <v>1.0752688172043012</v>
      </c>
      <c r="K46" s="64">
        <f>IF($E46=0,"…",患者数!K46/患者数!$E46*100)</f>
        <v>0</v>
      </c>
      <c r="L46" s="46">
        <f>+患者数!L46</f>
        <v>59</v>
      </c>
      <c r="M46" s="64">
        <f>IF((患者数!$L46+患者数!$R46)=0,"…",患者数!M46/(患者数!$L46+患者数!$R46)*100)</f>
        <v>0</v>
      </c>
      <c r="N46" s="64">
        <f>IF((患者数!$L46+患者数!$R46)=0,"…",患者数!N46/(患者数!$L46+患者数!$R46)*100)</f>
        <v>2.7027027027027026</v>
      </c>
      <c r="O46" s="64">
        <f>IF((患者数!$L46+患者数!$R46)=0,"…",患者数!O46/(患者数!$L46+患者数!$R46)*100)</f>
        <v>12.162162162162163</v>
      </c>
      <c r="P46" s="64">
        <f>IF((患者数!$L46+患者数!$R46)=0,"…",患者数!P46/(患者数!$L46+患者数!$R46)*100)</f>
        <v>64.86486486486487</v>
      </c>
      <c r="Q46" s="64">
        <f>IF((患者数!$L46+患者数!$R46)=0,"…",患者数!Q46/(患者数!$L46+患者数!$R46)*100)</f>
        <v>28.378378378378379</v>
      </c>
      <c r="R46" s="64">
        <f>IF((患者数!$L46+患者数!$R46)=0,"…",患者数!R46/(患者数!$L46+患者数!$R46)*100)</f>
        <v>20.27027027027027</v>
      </c>
      <c r="S46" s="46">
        <f>+患者数!S46</f>
        <v>89</v>
      </c>
      <c r="T46" s="64">
        <f>IF(患者数!$S46=0,"…",患者数!T46/患者数!$S46*100)</f>
        <v>29.213483146067414</v>
      </c>
      <c r="U46" s="64">
        <f>IF(患者数!$S46=0,"…",患者数!U46/患者数!$S46*100)</f>
        <v>0</v>
      </c>
      <c r="V46" s="64">
        <f>IF(患者数!$S46=0,"…",患者数!V46/患者数!$S46*100)</f>
        <v>0</v>
      </c>
      <c r="W46" s="64">
        <f>IF(患者数!$S46=0,"…",患者数!W46/患者数!$S46*100)</f>
        <v>29.213483146067414</v>
      </c>
      <c r="X46" s="46">
        <f>+患者数!X46</f>
        <v>43</v>
      </c>
      <c r="Y46" s="64">
        <f>IF(患者数!$X46=0,"…",患者数!Y46/患者数!$X46*100)</f>
        <v>4.6511627906976747</v>
      </c>
      <c r="Z46" s="46">
        <f>+患者数!Z46</f>
        <v>88</v>
      </c>
      <c r="AA46" s="64">
        <f>IF(患者数!$Z46=0,"…",患者数!AA46/患者数!$Z46*100)</f>
        <v>10.227272727272728</v>
      </c>
      <c r="AB46" s="64">
        <f>IF(患者数!$Z46=0,"…",患者数!AB46/患者数!$Z46*100)</f>
        <v>4.5454545454545459</v>
      </c>
      <c r="AC46" s="64">
        <f>IF(患者数!$Z46=0,"…",患者数!AC46/患者数!$Z46*100)</f>
        <v>3.4090909090909087</v>
      </c>
      <c r="AD46" s="64">
        <f>IF(患者数!$Z46=0,"…",患者数!AD46/患者数!$Z46*100)</f>
        <v>1.1363636363636365</v>
      </c>
      <c r="AE46" s="64">
        <f>IF(患者数!$Z46=0,"…",患者数!AE46/患者数!$Z46*100)</f>
        <v>0</v>
      </c>
      <c r="AF46" s="64">
        <f>IF($E46=0,"…",患者数!AF46/患者数!$E46*100)</f>
        <v>0</v>
      </c>
      <c r="AG46" s="64">
        <f>IF($E46=0,"…",患者数!AG46/患者数!$E46*100)</f>
        <v>1.0752688172043012</v>
      </c>
      <c r="AH46" s="64">
        <f>IF($E46=0,"…",患者数!AH46/患者数!$E46*100)</f>
        <v>0</v>
      </c>
      <c r="AI46" s="64">
        <f>IF($E46=0,"…",患者数!AI46/患者数!$E46*100)</f>
        <v>0</v>
      </c>
      <c r="AJ46" s="46">
        <f>+患者数!AJ46</f>
        <v>59</v>
      </c>
      <c r="AK46" s="55">
        <f>IF(患者数!E46=0,"…",患者数!AK46/患者数!$E46*100)</f>
        <v>0</v>
      </c>
      <c r="AL46" s="64">
        <f>IF(患者数!AJ46=0,"…",患者数!AL46/患者数!$AJ46*100)</f>
        <v>0</v>
      </c>
      <c r="AM46" s="46">
        <f>+患者数!AM46</f>
        <v>21</v>
      </c>
      <c r="AN46" s="55">
        <f>IF(患者数!$E46=0,"…",患者数!AN46/患者数!$E46*100)</f>
        <v>1.0752688172043012</v>
      </c>
      <c r="AO46" s="64">
        <f>IF(患者数!$AM46=0,"…",患者数!AO46/患者数!$AM46*100)</f>
        <v>0</v>
      </c>
      <c r="AP46" s="46">
        <f>+患者数!AP46</f>
        <v>87</v>
      </c>
      <c r="AQ46" s="64">
        <f>IF(患者数!$AP46=0,"…",患者数!AQ46/患者数!$AP46*100)</f>
        <v>1.1494252873563218</v>
      </c>
      <c r="AR46" s="64">
        <f>IF(患者数!$AP46=0,"…",患者数!AR46/患者数!$AP46*100)</f>
        <v>2.2988505747126435</v>
      </c>
      <c r="AS46" s="64">
        <f>IF($E46=0,"…",患者数!AS46/患者数!$E46*100)</f>
        <v>0</v>
      </c>
      <c r="AT46" s="64">
        <f>IF($E46=0,"…",患者数!AT46/患者数!$E46*100)</f>
        <v>1.0752688172043012</v>
      </c>
      <c r="AU46" s="64" t="s">
        <v>77</v>
      </c>
      <c r="AV46" s="64" t="s">
        <v>77</v>
      </c>
      <c r="AW46" s="46">
        <f>+患者数!AW46</f>
        <v>88</v>
      </c>
      <c r="AX46" s="64">
        <f>IF($AW46=0,"…",患者数!AX46/$AW46*100)</f>
        <v>18.181818181818183</v>
      </c>
      <c r="AY46" s="64">
        <f>IF($AW46=0,"…",患者数!AY46/$AW46*100)</f>
        <v>9.0909090909090917</v>
      </c>
      <c r="AZ46" s="64">
        <f>IF($AW46=0,"…",患者数!AZ46/$AW46*100)</f>
        <v>1.1363636363636365</v>
      </c>
      <c r="BA46" s="64">
        <f>IF($AW46=0,"…",患者数!BA46/$AW46*100)</f>
        <v>2.2727272727272729</v>
      </c>
      <c r="BB46" s="64">
        <f>IF($AW46=0,"…",患者数!BB46/$AW46*100)</f>
        <v>1.1363636363636365</v>
      </c>
      <c r="BC46" s="64">
        <f>IF($AW46=0,"…",患者数!BC46/$AW46*100)</f>
        <v>4.5454545454545459</v>
      </c>
      <c r="BD46" s="64">
        <f>IF($AW46=0,"…",患者数!BD46/$AW46*100)</f>
        <v>0</v>
      </c>
      <c r="BE46" s="64">
        <f>IF($AW46=0,"…",患者数!BE46/$AW46*100)</f>
        <v>5.6818181818181817</v>
      </c>
      <c r="BF46" s="64">
        <f>IF($AW46=0,"…",患者数!BF46/$AW46*100)</f>
        <v>0</v>
      </c>
      <c r="BG46" s="64">
        <f>IF($AW46=0,"…",患者数!BG46/$AW46*100)</f>
        <v>2.2727272727272729</v>
      </c>
      <c r="BH46" s="64">
        <f>IF($AW46=0,"…",患者数!BH46/$AW46*100)</f>
        <v>4.5454545454545459</v>
      </c>
      <c r="BI46" s="64">
        <f>IF($AW46=0,"…",患者数!BI46/$AW46*100)</f>
        <v>0</v>
      </c>
      <c r="BJ46" s="64">
        <f>IF($AW46=0,"…",患者数!BJ46/$AW46*100)</f>
        <v>1.1363636363636365</v>
      </c>
      <c r="BK46" s="31"/>
      <c r="BL46" s="37"/>
    </row>
    <row r="47" spans="1:64" s="19" customFormat="1" ht="16.95" customHeight="1" x14ac:dyDescent="0.15">
      <c r="A47" s="97"/>
      <c r="B47" s="105"/>
      <c r="C47" s="47" t="s">
        <v>90</v>
      </c>
      <c r="D47" s="46">
        <f>+患者数!D47</f>
        <v>282</v>
      </c>
      <c r="E47" s="46">
        <f>+患者数!E47</f>
        <v>280</v>
      </c>
      <c r="F47" s="64">
        <f>IF($E47=0,"…",患者数!F47/患者数!$E47*100)</f>
        <v>0</v>
      </c>
      <c r="G47" s="64">
        <f>IF($E47=0,"…",患者数!G47/患者数!$E47*100)</f>
        <v>0</v>
      </c>
      <c r="H47" s="64">
        <f>IF($E47=0,"…",患者数!H47/患者数!$E47*100)</f>
        <v>1.0714285714285714</v>
      </c>
      <c r="I47" s="64">
        <f>IF($E47=0,"…",患者数!I47/患者数!$E47*100)</f>
        <v>0.35714285714285715</v>
      </c>
      <c r="J47" s="64">
        <f>IF($E47=0,"…",患者数!J47/患者数!$E47*100)</f>
        <v>0.35714285714285715</v>
      </c>
      <c r="K47" s="64">
        <f>IF($E47=0,"…",患者数!K47/患者数!$E47*100)</f>
        <v>0.35714285714285715</v>
      </c>
      <c r="L47" s="46">
        <f>+患者数!L47</f>
        <v>189</v>
      </c>
      <c r="M47" s="64">
        <f>IF((患者数!$L47+患者数!$R47)=0,"…",患者数!M47/(患者数!$L47+患者数!$R47)*100)</f>
        <v>34.444444444444443</v>
      </c>
      <c r="N47" s="64">
        <f>IF((患者数!$L47+患者数!$R47)=0,"…",患者数!N47/(患者数!$L47+患者数!$R47)*100)</f>
        <v>14.074074074074074</v>
      </c>
      <c r="O47" s="64">
        <f>IF((患者数!$L47+患者数!$R47)=0,"…",患者数!O47/(患者数!$L47+患者数!$R47)*100)</f>
        <v>11.851851851851853</v>
      </c>
      <c r="P47" s="64">
        <f>IF((患者数!$L47+患者数!$R47)=0,"…",患者数!P47/(患者数!$L47+患者数!$R47)*100)</f>
        <v>9.6296296296296298</v>
      </c>
      <c r="Q47" s="64">
        <f>IF((患者数!$L47+患者数!$R47)=0,"…",患者数!Q47/(患者数!$L47+患者数!$R47)*100)</f>
        <v>3.7037037037037033</v>
      </c>
      <c r="R47" s="64">
        <f>IF((患者数!$L47+患者数!$R47)=0,"…",患者数!R47/(患者数!$L47+患者数!$R47)*100)</f>
        <v>30</v>
      </c>
      <c r="S47" s="46">
        <f>+患者数!S47</f>
        <v>267</v>
      </c>
      <c r="T47" s="64">
        <f>IF(患者数!$S47=0,"…",患者数!T47/患者数!$S47*100)</f>
        <v>5.6179775280898872</v>
      </c>
      <c r="U47" s="64">
        <f>IF(患者数!$S47=0,"…",患者数!U47/患者数!$S47*100)</f>
        <v>0.37453183520599254</v>
      </c>
      <c r="V47" s="64">
        <f>IF(患者数!$S47=0,"…",患者数!V47/患者数!$S47*100)</f>
        <v>2.6217228464419478</v>
      </c>
      <c r="W47" s="64">
        <f>IF(患者数!$S47=0,"…",患者数!W47/患者数!$S47*100)</f>
        <v>2.6217228464419478</v>
      </c>
      <c r="X47" s="46">
        <f>+患者数!X47</f>
        <v>91</v>
      </c>
      <c r="Y47" s="65">
        <f>IF(患者数!$X47=0,"…",患者数!Y47/患者数!$X47*100)</f>
        <v>100</v>
      </c>
      <c r="Z47" s="46">
        <f>+患者数!Z47</f>
        <v>267</v>
      </c>
      <c r="AA47" s="64">
        <f>IF(患者数!$Z47=0,"…",患者数!AA47/患者数!$Z47*100)</f>
        <v>10.112359550561797</v>
      </c>
      <c r="AB47" s="64">
        <f>IF(患者数!$Z47=0,"…",患者数!AB47/患者数!$Z47*100)</f>
        <v>3.3707865168539324</v>
      </c>
      <c r="AC47" s="64">
        <f>IF(患者数!$Z47=0,"…",患者数!AC47/患者数!$Z47*100)</f>
        <v>2.9962546816479403</v>
      </c>
      <c r="AD47" s="64">
        <f>IF(患者数!$Z47=0,"…",患者数!AD47/患者数!$Z47*100)</f>
        <v>1.1235955056179776</v>
      </c>
      <c r="AE47" s="64">
        <f>IF(患者数!$Z47=0,"…",患者数!AE47/患者数!$Z47*100)</f>
        <v>0</v>
      </c>
      <c r="AF47" s="64">
        <f>IF($E47=0,"…",患者数!AF47/患者数!$E47*100)</f>
        <v>0</v>
      </c>
      <c r="AG47" s="64">
        <f>IF($E47=0,"…",患者数!AG47/患者数!$E47*100)</f>
        <v>1.4285714285714286</v>
      </c>
      <c r="AH47" s="64">
        <f>IF($E47=0,"…",患者数!AH47/患者数!$E47*100)</f>
        <v>0</v>
      </c>
      <c r="AI47" s="64">
        <f>IF($E47=0,"…",患者数!AI47/患者数!$E47*100)</f>
        <v>0</v>
      </c>
      <c r="AJ47" s="46">
        <f>+患者数!AJ47</f>
        <v>207</v>
      </c>
      <c r="AK47" s="55">
        <f>IF(患者数!E47=0,"…",患者数!AK47/患者数!$E47*100)</f>
        <v>0</v>
      </c>
      <c r="AL47" s="64">
        <f>IF(患者数!AJ47=0,"…",患者数!AL47/患者数!$AJ47*100)</f>
        <v>0</v>
      </c>
      <c r="AM47" s="46">
        <f>+患者数!AM47</f>
        <v>62</v>
      </c>
      <c r="AN47" s="55">
        <f>IF(患者数!$E47=0,"…",患者数!AN47/患者数!$E47*100)</f>
        <v>4.6428571428571432</v>
      </c>
      <c r="AO47" s="64">
        <f>IF(患者数!$AM47=0,"…",患者数!AO47/患者数!$AM47*100)</f>
        <v>3.225806451612903</v>
      </c>
      <c r="AP47" s="46">
        <f>+患者数!AP47</f>
        <v>279</v>
      </c>
      <c r="AQ47" s="64">
        <f>IF(患者数!$AP47=0,"…",患者数!AQ47/患者数!$AP47*100)</f>
        <v>1.4336917562724014</v>
      </c>
      <c r="AR47" s="64">
        <f>IF(患者数!$AP47=0,"…",患者数!AR47/患者数!$AP47*100)</f>
        <v>0</v>
      </c>
      <c r="AS47" s="64">
        <f>IF($E47=0,"…",患者数!AS47/患者数!$E47*100)</f>
        <v>3.5714285714285712</v>
      </c>
      <c r="AT47" s="64">
        <f>IF($E47=0,"…",患者数!AT47/患者数!$E47*100)</f>
        <v>0</v>
      </c>
      <c r="AU47" s="64" t="s">
        <v>77</v>
      </c>
      <c r="AV47" s="64" t="s">
        <v>77</v>
      </c>
      <c r="AW47" s="46">
        <f>+患者数!AW47</f>
        <v>263</v>
      </c>
      <c r="AX47" s="64">
        <f>IF($AW47=0,"…",患者数!AX47/$AW47*100)</f>
        <v>21.673003802281368</v>
      </c>
      <c r="AY47" s="64">
        <f>IF($AW47=0,"…",患者数!AY47/$AW47*100)</f>
        <v>16.730038022813687</v>
      </c>
      <c r="AZ47" s="64">
        <f>IF($AW47=0,"…",患者数!AZ47/$AW47*100)</f>
        <v>5.3231939163498092</v>
      </c>
      <c r="BA47" s="64">
        <f>IF($AW47=0,"…",患者数!BA47/$AW47*100)</f>
        <v>2.6615969581749046</v>
      </c>
      <c r="BB47" s="64">
        <f>IF($AW47=0,"…",患者数!BB47/$AW47*100)</f>
        <v>9.5057034220532319</v>
      </c>
      <c r="BC47" s="64">
        <f>IF($AW47=0,"…",患者数!BC47/$AW47*100)</f>
        <v>8.3650190114068437</v>
      </c>
      <c r="BD47" s="64">
        <f>IF($AW47=0,"…",患者数!BD47/$AW47*100)</f>
        <v>0.38022813688212925</v>
      </c>
      <c r="BE47" s="64">
        <f>IF($AW47=0,"…",患者数!BE47/$AW47*100)</f>
        <v>9.1254752851711025</v>
      </c>
      <c r="BF47" s="64">
        <f>IF($AW47=0,"…",患者数!BF47/$AW47*100)</f>
        <v>1.1406844106463878</v>
      </c>
      <c r="BG47" s="64">
        <f>IF($AW47=0,"…",患者数!BG47/$AW47*100)</f>
        <v>9.5057034220532319</v>
      </c>
      <c r="BH47" s="64">
        <f>IF($AW47=0,"…",患者数!BH47/$AW47*100)</f>
        <v>3.041825095057034</v>
      </c>
      <c r="BI47" s="64">
        <f>IF($AW47=0,"…",患者数!BI47/$AW47*100)</f>
        <v>0</v>
      </c>
      <c r="BJ47" s="64">
        <f>IF($AW47=0,"…",患者数!BJ47/$AW47*100)</f>
        <v>2.6615969581749046</v>
      </c>
      <c r="BK47" s="31"/>
      <c r="BL47" s="37"/>
    </row>
    <row r="48" spans="1:64" s="19" customFormat="1" ht="16.95" customHeight="1" x14ac:dyDescent="0.15">
      <c r="A48" s="97"/>
      <c r="B48" s="105"/>
      <c r="C48" s="47" t="s">
        <v>91</v>
      </c>
      <c r="D48" s="46">
        <f>+患者数!D48</f>
        <v>1125</v>
      </c>
      <c r="E48" s="46">
        <f>+患者数!E48</f>
        <v>972</v>
      </c>
      <c r="F48" s="64">
        <f>IF($E48=0,"…",患者数!F48/患者数!$E48*100)</f>
        <v>0</v>
      </c>
      <c r="G48" s="64">
        <f>IF($E48=0,"…",患者数!G48/患者数!$E48*100)</f>
        <v>0.102880658436214</v>
      </c>
      <c r="H48" s="64">
        <f>IF($E48=0,"…",患者数!H48/患者数!$E48*100)</f>
        <v>27.469135802469136</v>
      </c>
      <c r="I48" s="64">
        <f>IF($E48=0,"…",患者数!I48/患者数!$E48*100)</f>
        <v>12.037037037037036</v>
      </c>
      <c r="J48" s="64">
        <f>IF($E48=0,"…",患者数!J48/患者数!$E48*100)</f>
        <v>2.57201646090535</v>
      </c>
      <c r="K48" s="64">
        <f>IF($E48=0,"…",患者数!K48/患者数!$E48*100)</f>
        <v>18.724279835390949</v>
      </c>
      <c r="L48" s="46">
        <f>+患者数!L48</f>
        <v>190</v>
      </c>
      <c r="M48" s="64">
        <f>IF((患者数!$L48+患者数!$R48)=0,"…",患者数!M48/(患者数!$L48+患者数!$R48)*100)</f>
        <v>19.245283018867926</v>
      </c>
      <c r="N48" s="64">
        <f>IF((患者数!$L48+患者数!$R48)=0,"…",患者数!N48/(患者数!$L48+患者数!$R48)*100)</f>
        <v>11.69811320754717</v>
      </c>
      <c r="O48" s="64">
        <f>IF((患者数!$L48+患者数!$R48)=0,"…",患者数!O48/(患者数!$L48+患者数!$R48)*100)</f>
        <v>23.773584905660378</v>
      </c>
      <c r="P48" s="64">
        <f>IF((患者数!$L48+患者数!$R48)=0,"…",患者数!P48/(患者数!$L48+患者数!$R48)*100)</f>
        <v>16.981132075471699</v>
      </c>
      <c r="Q48" s="64">
        <f>IF((患者数!$L48+患者数!$R48)=0,"…",患者数!Q48/(患者数!$L48+患者数!$R48)*100)</f>
        <v>9.8113207547169825</v>
      </c>
      <c r="R48" s="64">
        <f>IF((患者数!$L48+患者数!$R48)=0,"…",患者数!R48/(患者数!$L48+患者数!$R48)*100)</f>
        <v>28.30188679245283</v>
      </c>
      <c r="S48" s="46">
        <f>+患者数!S48</f>
        <v>908</v>
      </c>
      <c r="T48" s="64">
        <f>IF(患者数!$S48=0,"…",患者数!T48/患者数!$S48*100)</f>
        <v>18.502202643171806</v>
      </c>
      <c r="U48" s="64">
        <f>IF(患者数!$S48=0,"…",患者数!U48/患者数!$S48*100)</f>
        <v>0.66079295154185025</v>
      </c>
      <c r="V48" s="64">
        <f>IF(患者数!$S48=0,"…",患者数!V48/患者数!$S48*100)</f>
        <v>1.7621145374449341</v>
      </c>
      <c r="W48" s="64">
        <f>IF(患者数!$S48=0,"…",患者数!W48/患者数!$S48*100)</f>
        <v>16.629955947136562</v>
      </c>
      <c r="X48" s="46">
        <f>+患者数!X48</f>
        <v>208</v>
      </c>
      <c r="Y48" s="64">
        <f>IF(患者数!$X48=0,"…",患者数!Y48/患者数!$X48*100)</f>
        <v>5.2884615384615383</v>
      </c>
      <c r="Z48" s="46">
        <f>+患者数!Z48</f>
        <v>906</v>
      </c>
      <c r="AA48" s="64">
        <f>IF(患者数!$Z48=0,"…",患者数!AA48/患者数!$Z48*100)</f>
        <v>10.816777041942604</v>
      </c>
      <c r="AB48" s="64">
        <f>IF(患者数!$Z48=0,"…",患者数!AB48/患者数!$Z48*100)</f>
        <v>12.030905077262693</v>
      </c>
      <c r="AC48" s="64">
        <f>IF(患者数!$Z48=0,"…",患者数!AC48/患者数!$Z48*100)</f>
        <v>10.927152317880795</v>
      </c>
      <c r="AD48" s="64">
        <f>IF(患者数!$Z48=0,"…",患者数!AD48/患者数!$Z48*100)</f>
        <v>2.0971302428256071</v>
      </c>
      <c r="AE48" s="64">
        <f>IF(患者数!$Z48=0,"…",患者数!AE48/患者数!$Z48*100)</f>
        <v>0.22075055187637968</v>
      </c>
      <c r="AF48" s="64">
        <f>IF($E48=0,"…",患者数!AF48/患者数!$E48*100)</f>
        <v>0</v>
      </c>
      <c r="AG48" s="64">
        <f>IF($E48=0,"…",患者数!AG48/患者数!$E48*100)</f>
        <v>1.0288065843621399</v>
      </c>
      <c r="AH48" s="64">
        <f>IF($E48=0,"…",患者数!AH48/患者数!$E48*100)</f>
        <v>0.30864197530864196</v>
      </c>
      <c r="AI48" s="64">
        <f>IF($E48=0,"…",患者数!AI48/患者数!$E48*100)</f>
        <v>0.102880658436214</v>
      </c>
      <c r="AJ48" s="46">
        <f>+患者数!AJ48</f>
        <v>804</v>
      </c>
      <c r="AK48" s="55">
        <f>IF(患者数!E48=0,"…",患者数!AK48/患者数!$E48*100)</f>
        <v>0</v>
      </c>
      <c r="AL48" s="64">
        <f>IF(患者数!AJ48=0,"…",患者数!AL48/患者数!$AJ48*100)</f>
        <v>0.24875621890547264</v>
      </c>
      <c r="AM48" s="46">
        <f>+患者数!AM48</f>
        <v>218</v>
      </c>
      <c r="AN48" s="55">
        <f>IF(患者数!$E48=0,"…",患者数!AN48/患者数!$E48*100)</f>
        <v>12.037037037037036</v>
      </c>
      <c r="AO48" s="64">
        <f>IF(患者数!$AM48=0,"…",患者数!AO48/患者数!$AM48*100)</f>
        <v>7.7981651376146797</v>
      </c>
      <c r="AP48" s="46">
        <f>+患者数!AP48</f>
        <v>904</v>
      </c>
      <c r="AQ48" s="64">
        <f>IF(患者数!$AP48=0,"…",患者数!AQ48/患者数!$AP48*100)</f>
        <v>1.8805309734513276</v>
      </c>
      <c r="AR48" s="64">
        <f>IF(患者数!$AP48=0,"…",患者数!AR48/患者数!$AP48*100)</f>
        <v>1.2168141592920354</v>
      </c>
      <c r="AS48" s="64">
        <f>IF($E48=0,"…",患者数!AS48/患者数!$E48*100)</f>
        <v>2.880658436213992</v>
      </c>
      <c r="AT48" s="64">
        <f>IF($E48=0,"…",患者数!AT48/患者数!$E48*100)</f>
        <v>1.2345679012345678</v>
      </c>
      <c r="AU48" s="64" t="s">
        <v>77</v>
      </c>
      <c r="AV48" s="64" t="s">
        <v>77</v>
      </c>
      <c r="AW48" s="46">
        <f>+患者数!AW48</f>
        <v>858</v>
      </c>
      <c r="AX48" s="64">
        <f>IF($AW48=0,"…",患者数!AX48/$AW48*100)</f>
        <v>9.6736596736596745</v>
      </c>
      <c r="AY48" s="64">
        <f>IF($AW48=0,"…",患者数!AY48/$AW48*100)</f>
        <v>5.1282051282051277</v>
      </c>
      <c r="AZ48" s="64">
        <f>IF($AW48=0,"…",患者数!AZ48/$AW48*100)</f>
        <v>8.0419580419580416</v>
      </c>
      <c r="BA48" s="64">
        <f>IF($AW48=0,"…",患者数!BA48/$AW48*100)</f>
        <v>1.3986013986013985</v>
      </c>
      <c r="BB48" s="64">
        <f>IF($AW48=0,"…",患者数!BB48/$AW48*100)</f>
        <v>19.347319347319349</v>
      </c>
      <c r="BC48" s="64">
        <f>IF($AW48=0,"…",患者数!BC48/$AW48*100)</f>
        <v>5.8275058275058269</v>
      </c>
      <c r="BD48" s="64">
        <f>IF($AW48=0,"…",患者数!BD48/$AW48*100)</f>
        <v>0.46620046620046618</v>
      </c>
      <c r="BE48" s="64">
        <f>IF($AW48=0,"…",患者数!BE48/$AW48*100)</f>
        <v>12.121212121212121</v>
      </c>
      <c r="BF48" s="64">
        <f>IF($AW48=0,"…",患者数!BF48/$AW48*100)</f>
        <v>1.8648018648018647</v>
      </c>
      <c r="BG48" s="64">
        <f>IF($AW48=0,"…",患者数!BG48/$AW48*100)</f>
        <v>3.1468531468531471</v>
      </c>
      <c r="BH48" s="64">
        <f>IF($AW48=0,"…",患者数!BH48/$AW48*100)</f>
        <v>0.23310023310023309</v>
      </c>
      <c r="BI48" s="64">
        <f>IF($AW48=0,"…",患者数!BI48/$AW48*100)</f>
        <v>0</v>
      </c>
      <c r="BJ48" s="64">
        <f>IF($AW48=0,"…",患者数!BJ48/$AW48*100)</f>
        <v>1.3986013986013985</v>
      </c>
      <c r="BK48" s="31"/>
      <c r="BL48" s="37"/>
    </row>
    <row r="49" spans="1:76" s="19" customFormat="1" ht="16.95" customHeight="1" x14ac:dyDescent="0.15">
      <c r="A49" s="97"/>
      <c r="B49" s="105"/>
      <c r="C49" s="47" t="s">
        <v>92</v>
      </c>
      <c r="D49" s="46">
        <f>+患者数!D49</f>
        <v>8086</v>
      </c>
      <c r="E49" s="46">
        <f>+患者数!E49</f>
        <v>7850</v>
      </c>
      <c r="F49" s="64">
        <f>IF($E49=0,"…",患者数!F49/患者数!$E49*100)</f>
        <v>0.50955414012738853</v>
      </c>
      <c r="G49" s="64">
        <f>IF($E49=0,"…",患者数!G49/患者数!$E49*100)</f>
        <v>3.5923566878980893</v>
      </c>
      <c r="H49" s="64">
        <f>IF($E49=0,"…",患者数!H49/患者数!$E49*100)</f>
        <v>0.9426751592356688</v>
      </c>
      <c r="I49" s="64">
        <f>IF($E49=0,"…",患者数!I49/患者数!$E49*100)</f>
        <v>0.61146496815286622</v>
      </c>
      <c r="J49" s="64">
        <f>IF($E49=0,"…",患者数!J49/患者数!$E49*100)</f>
        <v>0.26751592356687898</v>
      </c>
      <c r="K49" s="64">
        <f>IF($E49=0,"…",患者数!K49/患者数!$E49*100)</f>
        <v>0.1019108280254777</v>
      </c>
      <c r="L49" s="46">
        <f>+患者数!L49</f>
        <v>4952</v>
      </c>
      <c r="M49" s="64">
        <f>IF((患者数!$L49+患者数!$R49)=0,"…",患者数!M49/(患者数!$L49+患者数!$R49)*100)</f>
        <v>36.072607260726073</v>
      </c>
      <c r="N49" s="64">
        <f>IF((患者数!$L49+患者数!$R49)=0,"…",患者数!N49/(患者数!$L49+患者数!$R49)*100)</f>
        <v>17.673267326732674</v>
      </c>
      <c r="O49" s="64">
        <f>IF((患者数!$L49+患者数!$R49)=0,"…",患者数!O49/(患者数!$L49+患者数!$R49)*100)</f>
        <v>20</v>
      </c>
      <c r="P49" s="64">
        <f>IF((患者数!$L49+患者数!$R49)=0,"…",患者数!P49/(患者数!$L49+患者数!$R49)*100)</f>
        <v>7.9702970297029703</v>
      </c>
      <c r="Q49" s="64">
        <f>IF((患者数!$L49+患者数!$R49)=0,"…",患者数!Q49/(患者数!$L49+患者数!$R49)*100)</f>
        <v>4.5214521452145213</v>
      </c>
      <c r="R49" s="64">
        <f>IF((患者数!$L49+患者数!$R49)=0,"…",患者数!R49/(患者数!$L49+患者数!$R49)*100)</f>
        <v>18.283828382838283</v>
      </c>
      <c r="S49" s="46">
        <f>+患者数!S49</f>
        <v>7752</v>
      </c>
      <c r="T49" s="64">
        <f>IF(患者数!$S49=0,"…",患者数!T49/患者数!$S49*100)</f>
        <v>7.8818369453044381</v>
      </c>
      <c r="U49" s="64">
        <f>IF(患者数!$S49=0,"…",患者数!U49/患者数!$S49*100)</f>
        <v>0.18059855521155829</v>
      </c>
      <c r="V49" s="64">
        <f>IF(患者数!$S49=0,"…",患者数!V49/患者数!$S49*100)</f>
        <v>2.7605779153766772</v>
      </c>
      <c r="W49" s="64">
        <f>IF(患者数!$S49=0,"…",患者数!W49/患者数!$S49*100)</f>
        <v>5.817853457172343</v>
      </c>
      <c r="X49" s="46">
        <f>+患者数!X49</f>
        <v>4486</v>
      </c>
      <c r="Y49" s="64">
        <f>IF(患者数!$X49=0,"…",患者数!Y49/患者数!$X49*100)</f>
        <v>1.8279090503789568</v>
      </c>
      <c r="Z49" s="46">
        <f>+患者数!Z49</f>
        <v>7762</v>
      </c>
      <c r="AA49" s="64">
        <f>IF(患者数!$Z49=0,"…",患者数!AA49/患者数!$Z49*100)</f>
        <v>9.9716567894872465</v>
      </c>
      <c r="AB49" s="64">
        <f>IF(患者数!$Z49=0,"…",患者数!AB49/患者数!$Z49*100)</f>
        <v>9.2501932491625869</v>
      </c>
      <c r="AC49" s="64">
        <f>IF(患者数!$Z49=0,"…",患者数!AC49/患者数!$Z49*100)</f>
        <v>7.0600360731770158</v>
      </c>
      <c r="AD49" s="64">
        <f>IF(患者数!$Z49=0,"…",患者数!AD49/患者数!$Z49*100)</f>
        <v>2.3189899510435454</v>
      </c>
      <c r="AE49" s="64">
        <f>IF(患者数!$Z49=0,"…",患者数!AE49/患者数!$Z49*100)</f>
        <v>0.24478227261015201</v>
      </c>
      <c r="AF49" s="64">
        <f>IF($E49=0,"…",患者数!AF49/患者数!$E49*100)</f>
        <v>2.5477707006369425E-2</v>
      </c>
      <c r="AG49" s="64">
        <f>IF($E49=0,"…",患者数!AG49/患者数!$E49*100)</f>
        <v>1.5031847133757963</v>
      </c>
      <c r="AH49" s="64">
        <f>IF($E49=0,"…",患者数!AH49/患者数!$E49*100)</f>
        <v>3.8216560509554139E-2</v>
      </c>
      <c r="AI49" s="64">
        <f>IF($E49=0,"…",患者数!AI49/患者数!$E49*100)</f>
        <v>0.42038216560509556</v>
      </c>
      <c r="AJ49" s="46">
        <f>+患者数!AJ49</f>
        <v>5589</v>
      </c>
      <c r="AK49" s="55">
        <f>IF(患者数!E49=0,"…",患者数!AK49/患者数!$E49*100)</f>
        <v>0</v>
      </c>
      <c r="AL49" s="64">
        <f>IF(患者数!AJ49=0,"…",患者数!AL49/患者数!$AJ49*100)</f>
        <v>0.3399534800500984</v>
      </c>
      <c r="AM49" s="46">
        <f>+患者数!AM49</f>
        <v>2232</v>
      </c>
      <c r="AN49" s="55">
        <f>IF(患者数!$E49=0,"…",患者数!AN49/患者数!$E49*100)</f>
        <v>7.5286624203821653</v>
      </c>
      <c r="AO49" s="64">
        <f>IF(患者数!$AM49=0,"…",患者数!AO49/患者数!$AM49*100)</f>
        <v>6.0483870967741939</v>
      </c>
      <c r="AP49" s="46">
        <f>+患者数!AP49</f>
        <v>7842</v>
      </c>
      <c r="AQ49" s="64">
        <f>IF(患者数!$AP49=0,"…",患者数!AQ49/患者数!$AP49*100)</f>
        <v>1.8107625605712829</v>
      </c>
      <c r="AR49" s="64">
        <f>IF(患者数!$AP49=0,"…",患者数!AR49/患者数!$AP49*100)</f>
        <v>0.33154807447079826</v>
      </c>
      <c r="AS49" s="64">
        <f>IF($E49=0,"…",患者数!AS49/患者数!$E49*100)</f>
        <v>3.2101910828025479</v>
      </c>
      <c r="AT49" s="64">
        <f>IF($E49=0,"…",患者数!AT49/患者数!$E49*100)</f>
        <v>0.75159235668789814</v>
      </c>
      <c r="AU49" s="64" t="s">
        <v>77</v>
      </c>
      <c r="AV49" s="64" t="s">
        <v>77</v>
      </c>
      <c r="AW49" s="46">
        <f>+患者数!AW49</f>
        <v>7640</v>
      </c>
      <c r="AX49" s="64">
        <f>IF($AW49=0,"…",患者数!AX49/$AW49*100)</f>
        <v>14.68586387434555</v>
      </c>
      <c r="AY49" s="64">
        <f>IF($AW49=0,"…",患者数!AY49/$AW49*100)</f>
        <v>13.704188481675391</v>
      </c>
      <c r="AZ49" s="64">
        <f>IF($AW49=0,"…",患者数!AZ49/$AW49*100)</f>
        <v>10.575916230366492</v>
      </c>
      <c r="BA49" s="64">
        <f>IF($AW49=0,"…",患者数!BA49/$AW49*100)</f>
        <v>5.6806282722513091</v>
      </c>
      <c r="BB49" s="64">
        <f>IF($AW49=0,"…",患者数!BB49/$AW49*100)</f>
        <v>21.583769633507856</v>
      </c>
      <c r="BC49" s="64">
        <f>IF($AW49=0,"…",患者数!BC49/$AW49*100)</f>
        <v>6.4397905759162306</v>
      </c>
      <c r="BD49" s="64">
        <f>IF($AW49=0,"…",患者数!BD49/$AW49*100)</f>
        <v>0.31413612565445026</v>
      </c>
      <c r="BE49" s="64">
        <f>IF($AW49=0,"…",患者数!BE49/$AW49*100)</f>
        <v>9.5026178010471209</v>
      </c>
      <c r="BF49" s="64">
        <f>IF($AW49=0,"…",患者数!BF49/$AW49*100)</f>
        <v>2.1989528795811517</v>
      </c>
      <c r="BG49" s="64">
        <f>IF($AW49=0,"…",患者数!BG49/$AW49*100)</f>
        <v>5.2879581151832458</v>
      </c>
      <c r="BH49" s="64">
        <f>IF($AW49=0,"…",患者数!BH49/$AW49*100)</f>
        <v>2.0680628272251309</v>
      </c>
      <c r="BI49" s="64">
        <f>IF($AW49=0,"…",患者数!BI49/$AW49*100)</f>
        <v>2.6178010471204192E-2</v>
      </c>
      <c r="BJ49" s="64">
        <f>IF($AW49=0,"…",患者数!BJ49/$AW49*100)</f>
        <v>2.9450261780104712</v>
      </c>
      <c r="BK49" s="31"/>
      <c r="BL49" s="37"/>
    </row>
    <row r="50" spans="1:76" s="19" customFormat="1" ht="16.95" customHeight="1" x14ac:dyDescent="0.15">
      <c r="A50" s="98"/>
      <c r="B50" s="106"/>
      <c r="C50" s="47" t="s">
        <v>93</v>
      </c>
      <c r="D50" s="46">
        <f>+患者数!D50</f>
        <v>138</v>
      </c>
      <c r="E50" s="46">
        <f>+患者数!E50</f>
        <v>44</v>
      </c>
      <c r="F50" s="64">
        <f>IF($E50=0,"…",患者数!F50/患者数!$E50*100)</f>
        <v>0</v>
      </c>
      <c r="G50" s="64">
        <f>IF($E50=0,"…",患者数!G50/患者数!$E50*100)</f>
        <v>9.0909090909090917</v>
      </c>
      <c r="H50" s="64">
        <f>IF($E50=0,"…",患者数!H50/患者数!$E50*100)</f>
        <v>0</v>
      </c>
      <c r="I50" s="64">
        <f>IF($E50=0,"…",患者数!I50/患者数!$E50*100)</f>
        <v>0</v>
      </c>
      <c r="J50" s="64">
        <f>IF($E50=0,"…",患者数!J50/患者数!$E50*100)</f>
        <v>0</v>
      </c>
      <c r="K50" s="64">
        <f>IF($E50=0,"…",患者数!K50/患者数!$E50*100)</f>
        <v>0</v>
      </c>
      <c r="L50" s="46">
        <f>+患者数!L50</f>
        <v>42</v>
      </c>
      <c r="M50" s="64">
        <f>IF((患者数!$L50+患者数!$R50)=0,"…",患者数!M50/(患者数!$L50+患者数!$R50)*100)</f>
        <v>52.272727272727273</v>
      </c>
      <c r="N50" s="64">
        <f>IF((患者数!$L50+患者数!$R50)=0,"…",患者数!N50/(患者数!$L50+患者数!$R50)*100)</f>
        <v>13.636363636363635</v>
      </c>
      <c r="O50" s="64">
        <f>IF((患者数!$L50+患者数!$R50)=0,"…",患者数!O50/(患者数!$L50+患者数!$R50)*100)</f>
        <v>15.909090909090908</v>
      </c>
      <c r="P50" s="64">
        <f>IF((患者数!$L50+患者数!$R50)=0,"…",患者数!P50/(患者数!$L50+患者数!$R50)*100)</f>
        <v>13.636363636363635</v>
      </c>
      <c r="Q50" s="64">
        <f>IF((患者数!$L50+患者数!$R50)=0,"…",患者数!Q50/(患者数!$L50+患者数!$R50)*100)</f>
        <v>15.909090909090908</v>
      </c>
      <c r="R50" s="64">
        <f>IF((患者数!$L50+患者数!$R50)=0,"…",患者数!R50/(患者数!$L50+患者数!$R50)*100)</f>
        <v>4.5454545454545459</v>
      </c>
      <c r="S50" s="46">
        <f>+患者数!S50</f>
        <v>43</v>
      </c>
      <c r="T50" s="64">
        <f>IF(患者数!$S50=0,"…",患者数!T50/患者数!$S50*100)</f>
        <v>34.883720930232556</v>
      </c>
      <c r="U50" s="64">
        <f>IF(患者数!$S50=0,"…",患者数!U50/患者数!$S50*100)</f>
        <v>0</v>
      </c>
      <c r="V50" s="64">
        <f>IF(患者数!$S50=0,"…",患者数!V50/患者数!$S50*100)</f>
        <v>23.255813953488371</v>
      </c>
      <c r="W50" s="64">
        <f>IF(患者数!$S50=0,"…",患者数!W50/患者数!$S50*100)</f>
        <v>16.279069767441861</v>
      </c>
      <c r="X50" s="46">
        <f>+患者数!X50</f>
        <v>20</v>
      </c>
      <c r="Y50" s="64">
        <f>IF(患者数!$X50=0,"…",患者数!Y50/患者数!$X50*100)</f>
        <v>0</v>
      </c>
      <c r="Z50" s="46">
        <f>+患者数!Z50</f>
        <v>43</v>
      </c>
      <c r="AA50" s="64">
        <f>IF(患者数!$Z50=0,"…",患者数!AA50/患者数!$Z50*100)</f>
        <v>4.6511627906976747</v>
      </c>
      <c r="AB50" s="64">
        <f>IF(患者数!$Z50=0,"…",患者数!AB50/患者数!$Z50*100)</f>
        <v>39.534883720930232</v>
      </c>
      <c r="AC50" s="64">
        <f>IF(患者数!$Z50=0,"…",患者数!AC50/患者数!$Z50*100)</f>
        <v>39.534883720930232</v>
      </c>
      <c r="AD50" s="64">
        <f>IF(患者数!$Z50=0,"…",患者数!AD50/患者数!$Z50*100)</f>
        <v>0</v>
      </c>
      <c r="AE50" s="64">
        <f>IF(患者数!$Z50=0,"…",患者数!AE50/患者数!$Z50*100)</f>
        <v>0</v>
      </c>
      <c r="AF50" s="64">
        <f>IF($E50=0,"…",患者数!AF50/患者数!$E50*100)</f>
        <v>0</v>
      </c>
      <c r="AG50" s="64">
        <f>IF($E50=0,"…",患者数!AG50/患者数!$E50*100)</f>
        <v>18.181818181818183</v>
      </c>
      <c r="AH50" s="64">
        <f>IF($E50=0,"…",患者数!AH50/患者数!$E50*100)</f>
        <v>0</v>
      </c>
      <c r="AI50" s="64">
        <f>IF($E50=0,"…",患者数!AI50/患者数!$E50*100)</f>
        <v>2.2727272727272729</v>
      </c>
      <c r="AJ50" s="46">
        <f>+患者数!AJ50</f>
        <v>44</v>
      </c>
      <c r="AK50" s="55">
        <f>IF(患者数!E50=0,"…",患者数!AK50/患者数!$E50*100)</f>
        <v>0</v>
      </c>
      <c r="AL50" s="64">
        <f>IF(患者数!AJ50=0,"…",患者数!AL50/患者数!$AJ50*100)</f>
        <v>0</v>
      </c>
      <c r="AM50" s="46">
        <f>+患者数!AM50</f>
        <v>2</v>
      </c>
      <c r="AN50" s="55">
        <f>IF(患者数!$E50=0,"…",患者数!AN50/患者数!$E50*100)</f>
        <v>2.2727272727272729</v>
      </c>
      <c r="AO50" s="64">
        <f>IF(患者数!$AM50=0,"…",患者数!AO50/患者数!$AM50*100)</f>
        <v>0</v>
      </c>
      <c r="AP50" s="46">
        <f>+患者数!AP50</f>
        <v>44</v>
      </c>
      <c r="AQ50" s="64">
        <f>IF(患者数!$AP50=0,"…",患者数!AQ50/患者数!$AP50*100)</f>
        <v>0</v>
      </c>
      <c r="AR50" s="64">
        <f>IF(患者数!$AP50=0,"…",患者数!AR50/患者数!$AP50*100)</f>
        <v>0</v>
      </c>
      <c r="AS50" s="64">
        <f>IF($E50=0,"…",患者数!AS50/患者数!$E50*100)</f>
        <v>20.454545454545457</v>
      </c>
      <c r="AT50" s="64">
        <f>IF($E50=0,"…",患者数!AT50/患者数!$E50*100)</f>
        <v>0</v>
      </c>
      <c r="AU50" s="64" t="s">
        <v>77</v>
      </c>
      <c r="AV50" s="64" t="s">
        <v>77</v>
      </c>
      <c r="AW50" s="46">
        <f>+患者数!AW50</f>
        <v>44</v>
      </c>
      <c r="AX50" s="64">
        <f>IF($AW50=0,"…",患者数!AX50/$AW50*100)</f>
        <v>43.18181818181818</v>
      </c>
      <c r="AY50" s="64">
        <f>IF($AW50=0,"…",患者数!AY50/$AW50*100)</f>
        <v>11.363636363636363</v>
      </c>
      <c r="AZ50" s="64">
        <f>IF($AW50=0,"…",患者数!AZ50/$AW50*100)</f>
        <v>11.363636363636363</v>
      </c>
      <c r="BA50" s="64">
        <f>IF($AW50=0,"…",患者数!BA50/$AW50*100)</f>
        <v>2.2727272727272729</v>
      </c>
      <c r="BB50" s="64">
        <f>IF($AW50=0,"…",患者数!BB50/$AW50*100)</f>
        <v>68.181818181818173</v>
      </c>
      <c r="BC50" s="64">
        <f>IF($AW50=0,"…",患者数!BC50/$AW50*100)</f>
        <v>4.5454545454545459</v>
      </c>
      <c r="BD50" s="64">
        <f>IF($AW50=0,"…",患者数!BD50/$AW50*100)</f>
        <v>0</v>
      </c>
      <c r="BE50" s="64">
        <f>IF($AW50=0,"…",患者数!BE50/$AW50*100)</f>
        <v>6.8181818181818175</v>
      </c>
      <c r="BF50" s="64">
        <f>IF($AW50=0,"…",患者数!BF50/$AW50*100)</f>
        <v>4.5454545454545459</v>
      </c>
      <c r="BG50" s="64">
        <f>IF($AW50=0,"…",患者数!BG50/$AW50*100)</f>
        <v>34.090909090909086</v>
      </c>
      <c r="BH50" s="64">
        <f>IF($AW50=0,"…",患者数!BH50/$AW50*100)</f>
        <v>9.0909090909090917</v>
      </c>
      <c r="BI50" s="64">
        <f>IF($AW50=0,"…",患者数!BI50/$AW50*100)</f>
        <v>0</v>
      </c>
      <c r="BJ50" s="64">
        <f>IF($AW50=0,"…",患者数!BJ50/$AW50*100)</f>
        <v>27.27272727272727</v>
      </c>
      <c r="BK50" s="31"/>
      <c r="BL50" s="37"/>
    </row>
    <row r="51" spans="1:76" s="19" customFormat="1" ht="16.95" customHeight="1" x14ac:dyDescent="0.15">
      <c r="A51" s="96" t="s">
        <v>96</v>
      </c>
      <c r="B51" s="99" t="s">
        <v>75</v>
      </c>
      <c r="C51" s="29" t="s">
        <v>76</v>
      </c>
      <c r="D51" s="30">
        <f>+患者数!D51</f>
        <v>46529</v>
      </c>
      <c r="E51" s="30">
        <f>+患者数!E51</f>
        <v>45992</v>
      </c>
      <c r="F51" s="55">
        <f>IF($E51=0,"…",患者数!F51/患者数!$E51*100)</f>
        <v>3.261436771612454E-2</v>
      </c>
      <c r="G51" s="55">
        <f>IF($E51=0,"…",患者数!G51/患者数!$E51*100)</f>
        <v>0.51748130109584267</v>
      </c>
      <c r="H51" s="55">
        <f>IF($E51=0,"…",患者数!H51/患者数!$E51*100)</f>
        <v>0.56531570707949208</v>
      </c>
      <c r="I51" s="55">
        <f>IF($E51=0,"…",患者数!I51/患者数!$E51*100)</f>
        <v>0.41963819794746915</v>
      </c>
      <c r="J51" s="55">
        <f>IF($E51=0,"…",患者数!J51/患者数!$E51*100)</f>
        <v>6.7403026613324063E-2</v>
      </c>
      <c r="K51" s="55">
        <f>IF($E51=0,"…",患者数!K51/患者数!$E51*100)</f>
        <v>9.1320229605148726E-2</v>
      </c>
      <c r="L51" s="30">
        <f>+患者数!L51</f>
        <v>44909</v>
      </c>
      <c r="M51" s="55">
        <f>IF((患者数!$L51+患者数!$R51)=0,"…",患者数!M51/(患者数!$L51+患者数!$R51)*100)</f>
        <v>69.924681469905153</v>
      </c>
      <c r="N51" s="55">
        <f>IF((患者数!$L51+患者数!$R51)=0,"…",患者数!N51/(患者数!$L51+患者数!$R51)*100)</f>
        <v>17.147446332834104</v>
      </c>
      <c r="O51" s="55">
        <f>IF((患者数!$L51+患者数!$R51)=0,"…",患者数!O51/(患者数!$L51+患者数!$R51)*100)</f>
        <v>8.6713984936293986</v>
      </c>
      <c r="P51" s="55">
        <f>IF((患者数!$L51+患者数!$R51)=0,"…",患者数!P51/(患者数!$L51+患者数!$R51)*100)</f>
        <v>1.7342796987258797</v>
      </c>
      <c r="Q51" s="55">
        <f>IF((患者数!$L51+患者数!$R51)=0,"…",患者数!Q51/(患者数!$L51+患者数!$R51)*100)</f>
        <v>1.7842026437455232</v>
      </c>
      <c r="R51" s="55">
        <f>IF((患者数!$L51+患者数!$R51)=0,"…",患者数!R51/(患者数!$L51+患者数!$R51)*100)</f>
        <v>2.5221940049054719</v>
      </c>
      <c r="S51" s="30">
        <f>+患者数!S51</f>
        <v>45957</v>
      </c>
      <c r="T51" s="55">
        <f>IF(患者数!$S51=0,"…",患者数!T51/患者数!$S51*100)</f>
        <v>9.217311834976174</v>
      </c>
      <c r="U51" s="55">
        <f>IF(患者数!$S51=0,"…",患者数!U51/患者数!$S51*100)</f>
        <v>8.2685989076745653E-2</v>
      </c>
      <c r="V51" s="55">
        <f>IF(患者数!$S51=0,"…",患者数!V51/患者数!$S51*100)</f>
        <v>6.6409904911112569</v>
      </c>
      <c r="W51" s="55">
        <f>IF(患者数!$S51=0,"…",患者数!W51/患者数!$S51*100)</f>
        <v>2.7808603694758145</v>
      </c>
      <c r="X51" s="30">
        <f>+患者数!X51</f>
        <v>46064</v>
      </c>
      <c r="Y51" s="55">
        <f>IF(患者数!$X51=0,"…",患者数!Y51/患者数!$X51*100)</f>
        <v>1.2547759638763458</v>
      </c>
      <c r="Z51" s="30">
        <f>+患者数!Z51</f>
        <v>45896</v>
      </c>
      <c r="AA51" s="55">
        <f>IF(患者数!$Z51=0,"…",患者数!AA51/患者数!$Z51*100)</f>
        <v>12.587153564580792</v>
      </c>
      <c r="AB51" s="55">
        <f>IF(患者数!$Z51=0,"…",患者数!AB51/患者数!$Z51*100)</f>
        <v>17.3348439951194</v>
      </c>
      <c r="AC51" s="55">
        <f>IF(患者数!$Z51=0,"…",患者数!AC51/患者数!$Z51*100)</f>
        <v>12.513073034687119</v>
      </c>
      <c r="AD51" s="55">
        <f>IF(患者数!$Z51=0,"…",患者数!AD51/患者数!$Z51*100)</f>
        <v>5.2836848527104765</v>
      </c>
      <c r="AE51" s="55">
        <f>IF(患者数!$Z51=0,"…",患者数!AE51/患者数!$Z51*100)</f>
        <v>0.49459647899599096</v>
      </c>
      <c r="AF51" s="55">
        <f>IF($E51=0,"…",患者数!AF51/患者数!$E51*100)</f>
        <v>0.10436597669159853</v>
      </c>
      <c r="AG51" s="55">
        <f>IF($E51=0,"…",患者数!AG51/患者数!$E51*100)</f>
        <v>4.0159158114454687</v>
      </c>
      <c r="AH51" s="55">
        <f>IF($E51=0,"…",患者数!AH51/患者数!$E51*100)</f>
        <v>0.79361628109236393</v>
      </c>
      <c r="AI51" s="55">
        <f>IF($E51=0,"…",患者数!AI51/患者数!$E51*100)</f>
        <v>0.58271003652809183</v>
      </c>
      <c r="AJ51" s="30">
        <f>+患者数!AJ51</f>
        <v>45994</v>
      </c>
      <c r="AK51" s="55">
        <f>IF(患者数!E51=0,"…",患者数!AK51/患者数!$E51*100)</f>
        <v>0</v>
      </c>
      <c r="AL51" s="55">
        <f>IF(患者数!AJ51=0,"…",患者数!AL51/患者数!$AJ51*100)</f>
        <v>0.62399443405661614</v>
      </c>
      <c r="AM51" s="30">
        <f>+患者数!AM51</f>
        <v>45861</v>
      </c>
      <c r="AN51" s="55">
        <f>IF(患者数!$E51=0,"…",患者数!AN51/患者数!$E51*100)</f>
        <v>1.065402678726735</v>
      </c>
      <c r="AO51" s="55">
        <f>IF(患者数!$AM51=0,"…",患者数!AO51/患者数!$AM51*100)</f>
        <v>1.1033339874839188</v>
      </c>
      <c r="AP51" s="30">
        <f>+患者数!AP51</f>
        <v>46159</v>
      </c>
      <c r="AQ51" s="55">
        <f>IF(患者数!$AP51=0,"…",患者数!AQ51/患者数!$AP51*100)</f>
        <v>0.45711562208886675</v>
      </c>
      <c r="AR51" s="55">
        <f>IF(患者数!$AP51=0,"…",患者数!AR51/患者数!$AP51*100)</f>
        <v>3.8995645486254032E-2</v>
      </c>
      <c r="AS51" s="55">
        <f>IF($E51=0,"…",患者数!AS51/患者数!$E51*100)</f>
        <v>2.9374673856322842</v>
      </c>
      <c r="AT51" s="55">
        <f>IF($E51=0,"…",患者数!AT51/患者数!$E51*100)</f>
        <v>0.1282831796834232</v>
      </c>
      <c r="AU51" s="55">
        <f>IF($E51=0,"…",患者数!AU51/患者数!$E51*100)</f>
        <v>0.16742042094277265</v>
      </c>
      <c r="AV51" s="55">
        <f>IF($E51=0,"…",患者数!AV51/患者数!$E51*100)</f>
        <v>1.5915811445468779</v>
      </c>
      <c r="AW51" s="30">
        <f>+患者数!AW51</f>
        <v>45844</v>
      </c>
      <c r="AX51" s="55">
        <f>IF($AW51=0,"…",患者数!AX51/$AW51*100)</f>
        <v>8.0054096501177909</v>
      </c>
      <c r="AY51" s="55">
        <f>IF($AW51=0,"…",患者数!AY51/$AW51*100)</f>
        <v>10.140912660326325</v>
      </c>
      <c r="AZ51" s="55">
        <f>IF($AW51=0,"…",患者数!AZ51/$AW51*100)</f>
        <v>4.4215164470814061</v>
      </c>
      <c r="BA51" s="55">
        <f>IF($AW51=0,"…",患者数!BA51/$AW51*100)</f>
        <v>0.55187156443591312</v>
      </c>
      <c r="BB51" s="55">
        <f>IF($AW51=0,"…",患者数!BB51/$AW51*100)</f>
        <v>2.4736061425704561</v>
      </c>
      <c r="BC51" s="55">
        <f>IF($AW51=0,"…",患者数!BC51/$AW51*100)</f>
        <v>2.6481109850798359</v>
      </c>
      <c r="BD51" s="55">
        <f>IF($AW51=0,"…",患者数!BD51/$AW51*100)</f>
        <v>2.39944158450397E-2</v>
      </c>
      <c r="BE51" s="55">
        <f>IF($AW51=0,"…",患者数!BE51/$AW51*100)</f>
        <v>1.627257656399965</v>
      </c>
      <c r="BF51" s="55">
        <f>IF($AW51=0,"…",患者数!BF51/$AW51*100)</f>
        <v>2.7811709274932381</v>
      </c>
      <c r="BG51" s="55">
        <f>IF($AW51=0,"…",患者数!BG51/$AW51*100)</f>
        <v>1.5247360614257046</v>
      </c>
      <c r="BH51" s="59" t="s">
        <v>77</v>
      </c>
      <c r="BI51" s="59" t="s">
        <v>77</v>
      </c>
      <c r="BJ51" s="59" t="s">
        <v>77</v>
      </c>
      <c r="BK51" s="31"/>
      <c r="BL51" s="32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</row>
    <row r="52" spans="1:76" s="19" customFormat="1" ht="16.95" customHeight="1" x14ac:dyDescent="0.15">
      <c r="A52" s="97"/>
      <c r="B52" s="100"/>
      <c r="C52" s="34" t="s">
        <v>78</v>
      </c>
      <c r="D52" s="35">
        <f>+患者数!D52</f>
        <v>48279</v>
      </c>
      <c r="E52" s="35">
        <f>+患者数!E52</f>
        <v>47681</v>
      </c>
      <c r="F52" s="56">
        <f>IF($E52=0,"…",患者数!F52/患者数!$E52*100)</f>
        <v>7.3404500744531365E-2</v>
      </c>
      <c r="G52" s="56">
        <f>IF($E52=0,"…",患者数!G52/患者数!$E52*100)</f>
        <v>0.6585432352509385</v>
      </c>
      <c r="H52" s="56">
        <f>IF($E52=0,"…",患者数!H52/患者数!$E52*100)</f>
        <v>0.62708416350328222</v>
      </c>
      <c r="I52" s="56">
        <f>IF($E52=0,"…",患者数!I52/患者数!$E52*100)</f>
        <v>0.48027516201421944</v>
      </c>
      <c r="J52" s="56">
        <f>IF($E52=0,"…",患者数!J52/患者数!$E52*100)</f>
        <v>6.2918143495312592E-2</v>
      </c>
      <c r="K52" s="56">
        <f>IF($E52=0,"…",患者数!K52/患者数!$E52*100)</f>
        <v>9.4377215242968895E-2</v>
      </c>
      <c r="L52" s="35">
        <f>+患者数!L52</f>
        <v>46173</v>
      </c>
      <c r="M52" s="56">
        <f>IF((患者数!$L52+患者数!$R52)=0,"…",患者数!M52/(患者数!$L52+患者数!$R52)*100)</f>
        <v>64.817099951895926</v>
      </c>
      <c r="N52" s="56">
        <f>IF((患者数!$L52+患者数!$R52)=0,"…",患者数!N52/(患者数!$L52+患者数!$R52)*100)</f>
        <v>15.587810846422521</v>
      </c>
      <c r="O52" s="56">
        <f>IF((患者数!$L52+患者数!$R52)=0,"…",患者数!O52/(患者数!$L52+患者数!$R52)*100)</f>
        <v>11.666283228410682</v>
      </c>
      <c r="P52" s="56">
        <f>IF((患者数!$L52+患者数!$R52)=0,"…",患者数!P52/(患者数!$L52+患者数!$R52)*100)</f>
        <v>4.49877648338318</v>
      </c>
      <c r="Q52" s="56">
        <f>IF((患者数!$L52+患者数!$R52)=0,"…",患者数!Q52/(患者数!$L52+患者数!$R52)*100)</f>
        <v>2.7712128500616986</v>
      </c>
      <c r="R52" s="56">
        <f>IF((患者数!$L52+患者数!$R52)=0,"…",患者数!R52/(患者数!$L52+患者数!$R52)*100)</f>
        <v>3.430029489887688</v>
      </c>
      <c r="S52" s="35">
        <f>+患者数!S52</f>
        <v>47483</v>
      </c>
      <c r="T52" s="56">
        <f>IF(患者数!$S52=0,"…",患者数!T52/患者数!$S52*100)</f>
        <v>8.7884084830360329</v>
      </c>
      <c r="U52" s="56">
        <f>IF(患者数!$S52=0,"…",患者数!U52/患者数!$S52*100)</f>
        <v>7.5816608049196557E-2</v>
      </c>
      <c r="V52" s="56">
        <f>IF(患者数!$S52=0,"…",患者数!V52/患者数!$S52*100)</f>
        <v>6.5265463429016704</v>
      </c>
      <c r="W52" s="56">
        <f>IF(患者数!$S52=0,"…",患者数!W52/患者数!$S52*100)</f>
        <v>2.4471916264768443</v>
      </c>
      <c r="X52" s="35">
        <f>+患者数!X52</f>
        <v>47775</v>
      </c>
      <c r="Y52" s="56">
        <f>IF(患者数!$X52=0,"…",患者数!Y52/患者数!$X52*100)</f>
        <v>0.92098377812663523</v>
      </c>
      <c r="Z52" s="35">
        <f>+患者数!Z52</f>
        <v>47569</v>
      </c>
      <c r="AA52" s="56">
        <f>IF(患者数!$Z52=0,"…",患者数!AA52/患者数!$Z52*100)</f>
        <v>10.231453257373499</v>
      </c>
      <c r="AB52" s="56">
        <f>IF(患者数!$Z52=0,"…",患者数!AB52/患者数!$Z52*100)</f>
        <v>17.181357606844795</v>
      </c>
      <c r="AC52" s="56">
        <f>IF(患者数!$Z52=0,"…",患者数!AC52/患者数!$Z52*100)</f>
        <v>13.433118207235806</v>
      </c>
      <c r="AD52" s="56">
        <f>IF(患者数!$Z52=0,"…",患者数!AD52/患者数!$Z52*100)</f>
        <v>4.147659189808488</v>
      </c>
      <c r="AE52" s="56">
        <f>IF(患者数!$Z52=0,"…",患者数!AE52/患者数!$Z52*100)</f>
        <v>0.41203304673211544</v>
      </c>
      <c r="AF52" s="56">
        <f>IF($E52=0,"…",患者数!AF52/患者数!$E52*100)</f>
        <v>2.9361800297812546E-2</v>
      </c>
      <c r="AG52" s="56">
        <f>IF($E52=0,"…",患者数!AG52/患者数!$E52*100)</f>
        <v>4.2469746859336004</v>
      </c>
      <c r="AH52" s="56">
        <f>IF($E52=0,"…",患者数!AH52/患者数!$E52*100)</f>
        <v>0.71307229294687613</v>
      </c>
      <c r="AI52" s="56">
        <f>IF($E52=0,"…",患者数!AI52/患者数!$E52*100)</f>
        <v>0.62918143495312595</v>
      </c>
      <c r="AJ52" s="35">
        <f>+患者数!AJ52</f>
        <v>47814</v>
      </c>
      <c r="AK52" s="56">
        <f>IF(患者数!E52=0,"…",患者数!AK52/患者数!$E52*100)</f>
        <v>0</v>
      </c>
      <c r="AL52" s="56">
        <f>IF(患者数!AJ52=0,"…",患者数!AL52/患者数!$AJ52*100)</f>
        <v>0.19450370184464802</v>
      </c>
      <c r="AM52" s="35" t="s">
        <v>77</v>
      </c>
      <c r="AN52" s="56">
        <f>IF(患者数!$E52=0,"…",患者数!AN52/患者数!$E52*100)</f>
        <v>0.71516956439671986</v>
      </c>
      <c r="AO52" s="56" t="s">
        <v>77</v>
      </c>
      <c r="AP52" s="35">
        <f>+患者数!AP52</f>
        <v>47914</v>
      </c>
      <c r="AQ52" s="56">
        <f>IF(患者数!$AP52=0,"…",患者数!AQ52/患者数!$AP52*100)</f>
        <v>0.51968109529573814</v>
      </c>
      <c r="AR52" s="56">
        <f>IF(患者数!$AP52=0,"…",患者数!AR52/患者数!$AP52*100)</f>
        <v>6.6786325499853916E-2</v>
      </c>
      <c r="AS52" s="56">
        <f>IF($E52=0,"…",患者数!AS52/患者数!$E52*100)</f>
        <v>2.8145382856903169</v>
      </c>
      <c r="AT52" s="56">
        <f>IF($E52=0,"…",患者数!AT52/患者数!$E52*100)</f>
        <v>0.20762987353453158</v>
      </c>
      <c r="AU52" s="56">
        <f>IF($E52=0,"…",患者数!AU52/患者数!$E52*100)</f>
        <v>0.20972714498437534</v>
      </c>
      <c r="AV52" s="56">
        <f>IF($E52=0,"…",患者数!AV52/患者数!$E52*100)</f>
        <v>1.4555063861915649</v>
      </c>
      <c r="AW52" s="35">
        <f>+患者数!AW52</f>
        <v>47485</v>
      </c>
      <c r="AX52" s="56">
        <f>IF($AW52=0,"…",患者数!AX52/$AW52*100)</f>
        <v>13.157839317679269</v>
      </c>
      <c r="AY52" s="56">
        <f>IF($AW52=0,"…",患者数!AY52/$AW52*100)</f>
        <v>11.828998631146678</v>
      </c>
      <c r="AZ52" s="56">
        <f>IF($AW52=0,"…",患者数!AZ52/$AW52*100)</f>
        <v>6.1661577340212697</v>
      </c>
      <c r="BA52" s="56">
        <f>IF($AW52=0,"…",患者数!BA52/$AW52*100)</f>
        <v>0.85500684426661044</v>
      </c>
      <c r="BB52" s="56">
        <f>IF($AW52=0,"…",患者数!BB52/$AW52*100)</f>
        <v>4.5024744656207227</v>
      </c>
      <c r="BC52" s="56">
        <f>IF($AW52=0,"…",患者数!BC52/$AW52*100)</f>
        <v>3.9759924186585236</v>
      </c>
      <c r="BD52" s="56">
        <f>IF($AW52=0,"…",患者数!BD52/$AW52*100)</f>
        <v>2.3165210066336737E-2</v>
      </c>
      <c r="BE52" s="56">
        <f>IF($AW52=0,"…",患者数!BE52/$AW52*100)</f>
        <v>2.3754869958934401</v>
      </c>
      <c r="BF52" s="56">
        <f>IF($AW52=0,"…",患者数!BF52/$AW52*100)</f>
        <v>2.6997999368221546</v>
      </c>
      <c r="BG52" s="56">
        <f>IF($AW52=0,"…",患者数!BG52/$AW52*100)</f>
        <v>4.0812888280509636</v>
      </c>
      <c r="BH52" s="56" t="s">
        <v>77</v>
      </c>
      <c r="BI52" s="56" t="s">
        <v>77</v>
      </c>
      <c r="BJ52" s="56" t="s">
        <v>77</v>
      </c>
      <c r="BK52" s="31"/>
      <c r="BL52" s="32"/>
    </row>
    <row r="53" spans="1:76" s="19" customFormat="1" ht="16.95" customHeight="1" x14ac:dyDescent="0.15">
      <c r="A53" s="97"/>
      <c r="B53" s="100"/>
      <c r="C53" s="34" t="s">
        <v>79</v>
      </c>
      <c r="D53" s="35">
        <f>+患者数!D53</f>
        <v>49427</v>
      </c>
      <c r="E53" s="35">
        <f>+患者数!E53</f>
        <v>48774</v>
      </c>
      <c r="F53" s="56">
        <f>IF($E53=0,"…",患者数!F53/患者数!$E53*100)</f>
        <v>6.7658998646820026E-2</v>
      </c>
      <c r="G53" s="56">
        <f>IF($E53=0,"…",患者数!G53/患者数!$E53*100)</f>
        <v>1.0005330708984295</v>
      </c>
      <c r="H53" s="56">
        <f>IF($E53=0,"…",患者数!H53/患者数!$E53*100)</f>
        <v>0.73604789436995122</v>
      </c>
      <c r="I53" s="56">
        <f>IF($E53=0,"…",患者数!I53/患者数!$E53*100)</f>
        <v>0.56997580678230209</v>
      </c>
      <c r="J53" s="56">
        <f>IF($E53=0,"…",患者数!J53/患者数!$E53*100)</f>
        <v>5.1256817156681837E-2</v>
      </c>
      <c r="K53" s="56">
        <f>IF($E53=0,"…",患者数!K53/患者数!$E53*100)</f>
        <v>0.13326772460737277</v>
      </c>
      <c r="L53" s="35">
        <f>+患者数!L53</f>
        <v>45794</v>
      </c>
      <c r="M53" s="56">
        <f>IF((患者数!$L53+患者数!$R53)=0,"…",患者数!M53/(患者数!$L53+患者数!$R53)*100)</f>
        <v>57.144611354426758</v>
      </c>
      <c r="N53" s="56">
        <f>IF((患者数!$L53+患者数!$R53)=0,"…",患者数!N53/(患者数!$L53+患者数!$R53)*100)</f>
        <v>14.13368261634808</v>
      </c>
      <c r="O53" s="56">
        <f>IF((患者数!$L53+患者数!$R53)=0,"…",患者数!O53/(患者数!$L53+患者数!$R53)*100)</f>
        <v>14.174614219638984</v>
      </c>
      <c r="P53" s="56">
        <f>IF((患者数!$L53+患者数!$R53)=0,"…",患者数!P53/(患者数!$L53+患者数!$R53)*100)</f>
        <v>8.2681838647619834</v>
      </c>
      <c r="Q53" s="56">
        <f>IF((患者数!$L53+患者数!$R53)=0,"…",患者数!Q53/(患者数!$L53+患者数!$R53)*100)</f>
        <v>4.8565347304653921</v>
      </c>
      <c r="R53" s="56">
        <f>IF((患者数!$L53+患者数!$R53)=0,"…",患者数!R53/(患者数!$L53+患者数!$R53)*100)</f>
        <v>6.2789079448241987</v>
      </c>
      <c r="S53" s="35">
        <f>+患者数!S53</f>
        <v>48623</v>
      </c>
      <c r="T53" s="56">
        <f>IF(患者数!$S53=0,"…",患者数!T53/患者数!$S53*100)</f>
        <v>9.2795590564136319</v>
      </c>
      <c r="U53" s="56">
        <f>IF(患者数!$S53=0,"…",患者数!U53/患者数!$S53*100)</f>
        <v>6.581247557740165E-2</v>
      </c>
      <c r="V53" s="56">
        <f>IF(患者数!$S53=0,"…",患者数!V53/患者数!$S53*100)</f>
        <v>6.9185364950743473</v>
      </c>
      <c r="W53" s="56">
        <f>IF(患者数!$S53=0,"…",患者数!W53/患者数!$S53*100)</f>
        <v>2.5420068691771385</v>
      </c>
      <c r="X53" s="35">
        <f>+患者数!X53</f>
        <v>48878</v>
      </c>
      <c r="Y53" s="56">
        <f>IF(患者数!$X53=0,"…",患者数!Y53/患者数!$X53*100)</f>
        <v>0.72629813003805388</v>
      </c>
      <c r="Z53" s="35">
        <f>+患者数!Z53</f>
        <v>48618</v>
      </c>
      <c r="AA53" s="56">
        <f>IF(患者数!$Z53=0,"…",患者数!AA53/患者数!$Z53*100)</f>
        <v>8.3652145295980915</v>
      </c>
      <c r="AB53" s="56">
        <f>IF(患者数!$Z53=0,"…",患者数!AB53/患者数!$Z53*100)</f>
        <v>17.283722078242626</v>
      </c>
      <c r="AC53" s="56">
        <f>IF(患者数!$Z53=0,"…",患者数!AC53/患者数!$Z53*100)</f>
        <v>13.998930437286603</v>
      </c>
      <c r="AD53" s="56">
        <f>IF(患者数!$Z53=0,"…",患者数!AD53/患者数!$Z53*100)</f>
        <v>3.7167304290591958</v>
      </c>
      <c r="AE53" s="56">
        <f>IF(患者数!$Z53=0,"…",患者数!AE53/患者数!$Z53*100)</f>
        <v>0.38463120654901478</v>
      </c>
      <c r="AF53" s="56">
        <f>IF($E53=0,"…",患者数!AF53/患者数!$E53*100)</f>
        <v>3.4854635666543649E-2</v>
      </c>
      <c r="AG53" s="56">
        <f>IF($E53=0,"…",患者数!AG53/患者数!$E53*100)</f>
        <v>3.9754787386722432</v>
      </c>
      <c r="AH53" s="56">
        <f>IF($E53=0,"…",患者数!AH53/患者数!$E53*100)</f>
        <v>0.70324353138967477</v>
      </c>
      <c r="AI53" s="56">
        <f>IF($E53=0,"…",患者数!AI53/患者数!$E53*100)</f>
        <v>0.49616599007668016</v>
      </c>
      <c r="AJ53" s="35">
        <f>+患者数!AJ53</f>
        <v>48948</v>
      </c>
      <c r="AK53" s="56">
        <f>IF(患者数!E53=0,"…",患者数!AK53/患者数!$E53*100)</f>
        <v>0</v>
      </c>
      <c r="AL53" s="56">
        <f>IF(患者数!AJ53=0,"…",患者数!AL53/患者数!$AJ53*100)</f>
        <v>0.15935278254474136</v>
      </c>
      <c r="AM53" s="35" t="s">
        <v>77</v>
      </c>
      <c r="AN53" s="56">
        <f>IF(患者数!$E53=0,"…",患者数!AN53/患者数!$E53*100)</f>
        <v>0.58842826095870759</v>
      </c>
      <c r="AO53" s="56" t="s">
        <v>77</v>
      </c>
      <c r="AP53" s="35">
        <f>+患者数!AP53</f>
        <v>49017</v>
      </c>
      <c r="AQ53" s="56">
        <f>IF(患者数!$AP53=0,"…",患者数!AQ53/患者数!$AP53*100)</f>
        <v>0.59979190892955503</v>
      </c>
      <c r="AR53" s="56">
        <f>IF(患者数!$AP53=0,"…",患者数!AR53/患者数!$AP53*100)</f>
        <v>5.712303894567191E-2</v>
      </c>
      <c r="AS53" s="56">
        <f>IF($E53=0,"…",患者数!AS53/患者数!$E53*100)</f>
        <v>2.5218354041087467</v>
      </c>
      <c r="AT53" s="56">
        <f>IF($E53=0,"…",患者数!AT53/患者数!$E53*100)</f>
        <v>0.21527863205806375</v>
      </c>
      <c r="AU53" s="56">
        <f>IF($E53=0,"…",患者数!AU53/患者数!$E53*100)</f>
        <v>0.17427317833271827</v>
      </c>
      <c r="AV53" s="56">
        <f>IF($E53=0,"…",患者数!AV53/患者数!$E53*100)</f>
        <v>1.3921351539754787</v>
      </c>
      <c r="AW53" s="35">
        <f>+患者数!AW53</f>
        <v>48542</v>
      </c>
      <c r="AX53" s="56">
        <f>IF($AW53=0,"…",患者数!AX53/$AW53*100)</f>
        <v>16.305467430266575</v>
      </c>
      <c r="AY53" s="56">
        <f>IF($AW53=0,"…",患者数!AY53/$AW53*100)</f>
        <v>12.846607061925756</v>
      </c>
      <c r="AZ53" s="56">
        <f>IF($AW53=0,"…",患者数!AZ53/$AW53*100)</f>
        <v>6.9197808083721304</v>
      </c>
      <c r="BA53" s="56">
        <f>IF($AW53=0,"…",患者数!BA53/$AW53*100)</f>
        <v>1.0526966338428578</v>
      </c>
      <c r="BB53" s="56">
        <f>IF($AW53=0,"…",患者数!BB53/$AW53*100)</f>
        <v>5.7826212352189854</v>
      </c>
      <c r="BC53" s="56">
        <f>IF($AW53=0,"…",患者数!BC53/$AW53*100)</f>
        <v>4.4518149231593256</v>
      </c>
      <c r="BD53" s="56">
        <f>IF($AW53=0,"…",患者数!BD53/$AW53*100)</f>
        <v>4.9441720571875902E-2</v>
      </c>
      <c r="BE53" s="56">
        <f>IF($AW53=0,"…",患者数!BE53/$AW53*100)</f>
        <v>2.7831568538585141</v>
      </c>
      <c r="BF53" s="56">
        <f>IF($AW53=0,"…",患者数!BF53/$AW53*100)</f>
        <v>2.5050471756417125</v>
      </c>
      <c r="BG53" s="56">
        <f>IF($AW53=0,"…",患者数!BG53/$AW53*100)</f>
        <v>5.9124057517201605</v>
      </c>
      <c r="BH53" s="56" t="s">
        <v>77</v>
      </c>
      <c r="BI53" s="56" t="s">
        <v>77</v>
      </c>
      <c r="BJ53" s="56" t="s">
        <v>77</v>
      </c>
      <c r="BK53" s="31"/>
      <c r="BL53" s="32"/>
    </row>
    <row r="54" spans="1:76" s="19" customFormat="1" ht="16.95" customHeight="1" x14ac:dyDescent="0.15">
      <c r="A54" s="97"/>
      <c r="B54" s="100"/>
      <c r="C54" s="34" t="s">
        <v>80</v>
      </c>
      <c r="D54" s="35">
        <f>+患者数!D54</f>
        <v>49692</v>
      </c>
      <c r="E54" s="35">
        <f>+患者数!E54</f>
        <v>48978</v>
      </c>
      <c r="F54" s="56">
        <f>IF($E54=0,"…",患者数!F54/患者数!$E54*100)</f>
        <v>0.12658744742537467</v>
      </c>
      <c r="G54" s="56">
        <f>IF($E54=0,"…",患者数!G54/患者数!$E54*100)</f>
        <v>1.1045775654375434</v>
      </c>
      <c r="H54" s="56">
        <f>IF($E54=0,"…",患者数!H54/患者数!$E54*100)</f>
        <v>0.84936093756380426</v>
      </c>
      <c r="I54" s="56">
        <f>IF($E54=0,"…",患者数!I54/患者数!$E54*100)</f>
        <v>0.67173016456368173</v>
      </c>
      <c r="J54" s="56">
        <f>IF($E54=0,"…",患者数!J54/患者数!$E54*100)</f>
        <v>5.7168524643717585E-2</v>
      </c>
      <c r="K54" s="56">
        <f>IF($E54=0,"…",患者数!K54/患者数!$E54*100)</f>
        <v>0.13883784556331413</v>
      </c>
      <c r="L54" s="35">
        <f>+患者数!L54</f>
        <v>44073</v>
      </c>
      <c r="M54" s="56">
        <f>IF((患者数!$L54+患者数!$R54)=0,"…",患者数!M54/(患者数!$L54+患者数!$R54)*100)</f>
        <v>50.982150134485295</v>
      </c>
      <c r="N54" s="56">
        <f>IF((患者数!$L54+患者数!$R54)=0,"…",患者数!N54/(患者数!$L54+患者数!$R54)*100)</f>
        <v>12.547884913195858</v>
      </c>
      <c r="O54" s="56">
        <f>IF((患者数!$L54+患者数!$R54)=0,"…",患者数!O54/(患者数!$L54+患者数!$R54)*100)</f>
        <v>15.296682696226259</v>
      </c>
      <c r="P54" s="56">
        <f>IF((患者数!$L54+患者数!$R54)=0,"…",患者数!P54/(患者数!$L54+患者数!$R54)*100)</f>
        <v>10.978889885076208</v>
      </c>
      <c r="Q54" s="56">
        <f>IF((患者数!$L54+患者数!$R54)=0,"…",患者数!Q54/(患者数!$L54+患者数!$R54)*100)</f>
        <v>7.4700464585540791</v>
      </c>
      <c r="R54" s="56">
        <f>IF((患者数!$L54+患者数!$R54)=0,"…",患者数!R54/(患者数!$L54+患者数!$R54)*100)</f>
        <v>10.194392371016383</v>
      </c>
      <c r="S54" s="35">
        <f>+患者数!S54</f>
        <v>48733</v>
      </c>
      <c r="T54" s="56">
        <f>IF(患者数!$S54=0,"…",患者数!T54/患者数!$S54*100)</f>
        <v>9.5192169577083288</v>
      </c>
      <c r="U54" s="56">
        <f>IF(患者数!$S54=0,"…",患者数!U54/患者数!$S54*100)</f>
        <v>9.0287895266041487E-2</v>
      </c>
      <c r="V54" s="56">
        <f>IF(患者数!$S54=0,"…",患者数!V54/患者数!$S54*100)</f>
        <v>7.2435515974801472</v>
      </c>
      <c r="W54" s="56">
        <f>IF(患者数!$S54=0,"…",患者数!W54/患者数!$S54*100)</f>
        <v>2.4213571912256584</v>
      </c>
      <c r="X54" s="35" t="str">
        <f>+患者数!X54</f>
        <v>…</v>
      </c>
      <c r="Y54" s="56" t="s">
        <v>77</v>
      </c>
      <c r="Z54" s="35">
        <f>+患者数!Z54</f>
        <v>48767</v>
      </c>
      <c r="AA54" s="56">
        <f>IF(患者数!$Z54=0,"…",患者数!AA54/患者数!$Z54*100)</f>
        <v>7.6014518014230941</v>
      </c>
      <c r="AB54" s="56">
        <f>IF(患者数!$Z54=0,"…",患者数!AB54/患者数!$Z54*100)</f>
        <v>17.634876043225951</v>
      </c>
      <c r="AC54" s="56">
        <f>IF(患者数!$Z54=0,"…",患者数!AC54/患者数!$Z54*100)</f>
        <v>14.938380462197799</v>
      </c>
      <c r="AD54" s="56">
        <f>IF(患者数!$Z54=0,"…",患者数!AD54/患者数!$Z54*100)</f>
        <v>3.0840527405827709</v>
      </c>
      <c r="AE54" s="56">
        <f>IF(患者数!$Z54=0,"…",患者数!AE54/患者数!$Z54*100)</f>
        <v>0.28092767650255296</v>
      </c>
      <c r="AF54" s="56">
        <f>IF($E54=0,"…",患者数!AF54/患者数!$E54*100)</f>
        <v>1.633386418391931E-2</v>
      </c>
      <c r="AG54" s="56">
        <f>IF($E54=0,"…",患者数!AG54/患者数!$E54*100)</f>
        <v>4.2590550859569598</v>
      </c>
      <c r="AH54" s="56">
        <f>IF($E54=0,"…",患者数!AH54/患者数!$E54*100)</f>
        <v>0.69214749479358073</v>
      </c>
      <c r="AI54" s="56">
        <f>IF($E54=0,"…",患者数!AI54/患者数!$E54*100)</f>
        <v>0.50022459063252889</v>
      </c>
      <c r="AJ54" s="35">
        <f>+患者数!AJ54</f>
        <v>49173</v>
      </c>
      <c r="AK54" s="56">
        <f>IF(患者数!E54=0,"…",患者数!AK54/患者数!$E54*100)</f>
        <v>0</v>
      </c>
      <c r="AL54" s="56">
        <f>IF(患者数!AJ54=0,"…",患者数!AL54/患者数!$AJ54*100)</f>
        <v>0.23386817969210746</v>
      </c>
      <c r="AM54" s="35" t="s">
        <v>77</v>
      </c>
      <c r="AN54" s="56">
        <f>IF(患者数!$E54=0,"…",患者数!AN54/患者数!$E54*100)</f>
        <v>0.592102576667075</v>
      </c>
      <c r="AO54" s="56" t="s">
        <v>77</v>
      </c>
      <c r="AP54" s="35">
        <f>+患者数!AP54</f>
        <v>49260</v>
      </c>
      <c r="AQ54" s="56">
        <f>IF(患者数!$AP54=0,"…",患者数!AQ54/患者数!$AP54*100)</f>
        <v>0.75111652456354039</v>
      </c>
      <c r="AR54" s="56">
        <f>IF(患者数!$AP54=0,"…",患者数!AR54/患者数!$AP54*100)</f>
        <v>7.1051563134388956E-2</v>
      </c>
      <c r="AS54" s="56">
        <f>IF($E54=0,"…",患者数!AS54/患者数!$E54*100)</f>
        <v>2.3153252480705624</v>
      </c>
      <c r="AT54" s="56">
        <f>IF($E54=0,"…",患者数!AT54/患者数!$E54*100)</f>
        <v>0.24092449671280983</v>
      </c>
      <c r="AU54" s="56">
        <f>IF($E54=0,"…",患者数!AU54/患者数!$E54*100)</f>
        <v>0.11842051533341501</v>
      </c>
      <c r="AV54" s="56">
        <f>IF($E54=0,"…",患者数!AV54/患者数!$E54*100)</f>
        <v>1.561925762587284</v>
      </c>
      <c r="AW54" s="35">
        <f>+患者数!AW54</f>
        <v>48640</v>
      </c>
      <c r="AX54" s="56">
        <f>IF($AW54=0,"…",患者数!AX54/$AW54*100)</f>
        <v>17.738486842105264</v>
      </c>
      <c r="AY54" s="56">
        <f>IF($AW54=0,"…",患者数!AY54/$AW54*100)</f>
        <v>13.371710526315789</v>
      </c>
      <c r="AZ54" s="56">
        <f>IF($AW54=0,"…",患者数!AZ54/$AW54*100)</f>
        <v>7.7097039473684212</v>
      </c>
      <c r="BA54" s="56">
        <f>IF($AW54=0,"…",患者数!BA54/$AW54*100)</f>
        <v>1.1369243421052631</v>
      </c>
      <c r="BB54" s="56">
        <f>IF($AW54=0,"…",患者数!BB54/$AW54*100)</f>
        <v>6.6056743421052637</v>
      </c>
      <c r="BC54" s="56">
        <f>IF($AW54=0,"…",患者数!BC54/$AW54*100)</f>
        <v>4.2084703947368425</v>
      </c>
      <c r="BD54" s="56">
        <f>IF($AW54=0,"…",患者数!BD54/$AW54*100)</f>
        <v>8.6348684210526314E-2</v>
      </c>
      <c r="BE54" s="56">
        <f>IF($AW54=0,"…",患者数!BE54/$AW54*100)</f>
        <v>2.8145559210526314</v>
      </c>
      <c r="BF54" s="56">
        <f>IF($AW54=0,"…",患者数!BF54/$AW54*100)</f>
        <v>2.450657894736842</v>
      </c>
      <c r="BG54" s="56">
        <f>IF($AW54=0,"…",患者数!BG54/$AW54*100)</f>
        <v>4.8540296052631575</v>
      </c>
      <c r="BH54" s="56" t="s">
        <v>77</v>
      </c>
      <c r="BI54" s="56" t="s">
        <v>77</v>
      </c>
      <c r="BJ54" s="56" t="s">
        <v>77</v>
      </c>
      <c r="BK54" s="31"/>
      <c r="BL54" s="37"/>
    </row>
    <row r="55" spans="1:76" s="19" customFormat="1" ht="16.95" customHeight="1" x14ac:dyDescent="0.15">
      <c r="A55" s="97"/>
      <c r="B55" s="100"/>
      <c r="C55" s="34" t="s">
        <v>82</v>
      </c>
      <c r="D55" s="35">
        <f>+患者数!D55</f>
        <v>48583</v>
      </c>
      <c r="E55" s="35">
        <f>+患者数!E55</f>
        <v>47751</v>
      </c>
      <c r="F55" s="56">
        <f>IF($E55=0,"…",患者数!F55/患者数!$E55*100)</f>
        <v>0.138217000691085</v>
      </c>
      <c r="G55" s="56">
        <f>IF($E55=0,"…",患者数!G55/患者数!$E55*100)</f>
        <v>1.4659378861175683</v>
      </c>
      <c r="H55" s="56">
        <f>IF($E55=0,"…",患者数!H55/患者数!$E55*100)</f>
        <v>1.2062574605767418</v>
      </c>
      <c r="I55" s="56">
        <f>IF($E55=0,"…",患者数!I55/患者数!$E55*100)</f>
        <v>0.99055517161944251</v>
      </c>
      <c r="J55" s="56">
        <f>IF($E55=0,"…",患者数!J55/患者数!$E55*100)</f>
        <v>6.7014303365374547E-2</v>
      </c>
      <c r="K55" s="56">
        <f>IF($E55=0,"…",患者数!K55/患者数!$E55*100)</f>
        <v>0.16962995539360431</v>
      </c>
      <c r="L55" s="35">
        <f>+患者数!L55</f>
        <v>41192</v>
      </c>
      <c r="M55" s="56">
        <f>IF((患者数!$L55+患者数!$R55)=0,"…",患者数!M55/(患者数!$L55+患者数!$R55)*100)</f>
        <v>45.027249378797684</v>
      </c>
      <c r="N55" s="56">
        <f>IF((患者数!$L55+患者数!$R55)=0,"…",患者数!N55/(患者数!$L55+患者数!$R55)*100)</f>
        <v>11.503205195130608</v>
      </c>
      <c r="O55" s="56">
        <f>IF((患者数!$L55+患者数!$R55)=0,"…",患者数!O55/(患者数!$L55+患者数!$R55)*100)</f>
        <v>15.762878202585037</v>
      </c>
      <c r="P55" s="56">
        <f>IF((患者数!$L55+患者数!$R55)=0,"…",患者数!P55/(患者数!$L55+患者数!$R55)*100)</f>
        <v>13.718652774007642</v>
      </c>
      <c r="Q55" s="56">
        <f>IF((患者数!$L55+患者数!$R55)=0,"…",患者数!Q55/(患者数!$L55+患者数!$R55)*100)</f>
        <v>10.657534818650687</v>
      </c>
      <c r="R55" s="56">
        <f>IF((患者数!$L55+患者数!$R55)=0,"…",患者数!R55/(患者数!$L55+患者数!$R55)*100)</f>
        <v>13.988014449479024</v>
      </c>
      <c r="S55" s="35">
        <f>+患者数!S55</f>
        <v>47517</v>
      </c>
      <c r="T55" s="56">
        <f>IF(患者数!$S55=0,"…",患者数!T55/患者数!$S55*100)</f>
        <v>9.8954058547467216</v>
      </c>
      <c r="U55" s="56">
        <f>IF(患者数!$S55=0,"…",患者数!U55/患者数!$S55*100)</f>
        <v>7.9971378664477982E-2</v>
      </c>
      <c r="V55" s="56">
        <f>IF(患者数!$S55=0,"…",患者数!V55/患者数!$S55*100)</f>
        <v>7.5299366542500579</v>
      </c>
      <c r="W55" s="56">
        <f>IF(患者数!$S55=0,"…",患者数!W55/患者数!$S55*100)</f>
        <v>2.571711177052423</v>
      </c>
      <c r="X55" s="35">
        <f>+患者数!X55</f>
        <v>47939</v>
      </c>
      <c r="Y55" s="56">
        <f>IF(患者数!$X55=0,"…",患者数!Y55/患者数!$X55*100)</f>
        <v>0.55695780053818389</v>
      </c>
      <c r="Z55" s="35">
        <f>+患者数!Z55</f>
        <v>47524</v>
      </c>
      <c r="AA55" s="56">
        <f>IF(患者数!$Z55=0,"…",患者数!AA55/患者数!$Z55*100)</f>
        <v>6.9165053446679572</v>
      </c>
      <c r="AB55" s="56">
        <f>IF(患者数!$Z55=0,"…",患者数!AB55/患者数!$Z55*100)</f>
        <v>17.624779059001767</v>
      </c>
      <c r="AC55" s="56">
        <f>IF(患者数!$Z55=0,"…",患者数!AC55/患者数!$Z55*100)</f>
        <v>15.232303678141571</v>
      </c>
      <c r="AD55" s="56">
        <f>IF(患者数!$Z55=0,"…",患者数!AD55/患者数!$Z55*100)</f>
        <v>2.7375641780994866</v>
      </c>
      <c r="AE55" s="56">
        <f>IF(患者数!$Z55=0,"…",患者数!AE55/患者数!$Z55*100)</f>
        <v>0.26092079791263362</v>
      </c>
      <c r="AF55" s="56">
        <f>IF($E55=0,"…",患者数!AF55/患者数!$E55*100)</f>
        <v>1.6753575841343637E-2</v>
      </c>
      <c r="AG55" s="56">
        <f>IF($E55=0,"…",患者数!AG55/患者数!$E55*100)</f>
        <v>4.4459801888965682</v>
      </c>
      <c r="AH55" s="56">
        <f>IF($E55=0,"…",患者数!AH55/患者数!$E55*100)</f>
        <v>0.71202697325710462</v>
      </c>
      <c r="AI55" s="56">
        <f>IF($E55=0,"…",患者数!AI55/患者数!$E55*100)</f>
        <v>0.45653494167661413</v>
      </c>
      <c r="AJ55" s="35">
        <f>+患者数!AJ55</f>
        <v>48118</v>
      </c>
      <c r="AK55" s="56">
        <f>IF(患者数!E55=0,"…",患者数!AK55/患者数!$E55*100)</f>
        <v>0</v>
      </c>
      <c r="AL55" s="56">
        <f>IF(患者数!AJ55=0,"…",患者数!AL55/患者数!$AJ55*100)</f>
        <v>0.21197888524045055</v>
      </c>
      <c r="AM55" s="35" t="s">
        <v>77</v>
      </c>
      <c r="AN55" s="56">
        <f>IF(患者数!$E55=0,"…",患者数!AN55/患者数!$E55*100)</f>
        <v>0.59475194236769913</v>
      </c>
      <c r="AO55" s="56" t="s">
        <v>77</v>
      </c>
      <c r="AP55" s="35">
        <f>+患者数!AP55</f>
        <v>48133</v>
      </c>
      <c r="AQ55" s="56">
        <f>IF(患者数!$AP55=0,"…",患者数!AQ55/患者数!$AP55*100)</f>
        <v>1.0533313942617331</v>
      </c>
      <c r="AR55" s="56">
        <f>IF(患者数!$AP55=0,"…",患者数!AR55/患者数!$AP55*100)</f>
        <v>9.1413375438888084E-2</v>
      </c>
      <c r="AS55" s="56">
        <f>IF($E55=0,"…",患者数!AS55/患者数!$E55*100)</f>
        <v>2.1402693137316495</v>
      </c>
      <c r="AT55" s="56">
        <f>IF($E55=0,"…",患者数!AT55/患者数!$E55*100)</f>
        <v>0.32041213796569706</v>
      </c>
      <c r="AU55" s="56">
        <f>IF($E55=0,"…",患者数!AU55/患者数!$E55*100)</f>
        <v>8.5862076186886127E-2</v>
      </c>
      <c r="AV55" s="56">
        <f>IF($E55=0,"…",患者数!AV55/患者数!$E55*100)</f>
        <v>1.4031119767125295</v>
      </c>
      <c r="AW55" s="35">
        <f>+患者数!AW55</f>
        <v>47497</v>
      </c>
      <c r="AX55" s="56">
        <f>IF($AW55=0,"…",患者数!AX55/$AW55*100)</f>
        <v>15.356759374276269</v>
      </c>
      <c r="AY55" s="56">
        <f>IF($AW55=0,"…",患者数!AY55/$AW55*100)</f>
        <v>11.129123944670189</v>
      </c>
      <c r="AZ55" s="56">
        <f>IF($AW55=0,"…",患者数!AZ55/$AW55*100)</f>
        <v>8.0615617828494432</v>
      </c>
      <c r="BA55" s="56">
        <f>IF($AW55=0,"…",患者数!BA55/$AW55*100)</f>
        <v>1.44219634924311</v>
      </c>
      <c r="BB55" s="56">
        <f>IF($AW55=0,"…",患者数!BB55/$AW55*100)</f>
        <v>7.2509842726909062</v>
      </c>
      <c r="BC55" s="56">
        <f>IF($AW55=0,"…",患者数!BC55/$AW55*100)</f>
        <v>4.2655325599511542</v>
      </c>
      <c r="BD55" s="56">
        <f>IF($AW55=0,"…",患者数!BD55/$AW55*100)</f>
        <v>6.9478072299303112E-2</v>
      </c>
      <c r="BE55" s="56">
        <f>IF($AW55=0,"…",患者数!BE55/$AW55*100)</f>
        <v>3.1875697412468158</v>
      </c>
      <c r="BF55" s="56">
        <f>IF($AW55=0,"…",患者数!BF55/$AW55*100)</f>
        <v>2.364359854306588</v>
      </c>
      <c r="BG55" s="56">
        <f>IF($AW55=0,"…",患者数!BG55/$AW55*100)</f>
        <v>5.5350864265111479</v>
      </c>
      <c r="BH55" s="56" t="s">
        <v>77</v>
      </c>
      <c r="BI55" s="56" t="s">
        <v>77</v>
      </c>
      <c r="BJ55" s="56" t="s">
        <v>77</v>
      </c>
      <c r="BK55" s="31"/>
      <c r="BL55" s="38"/>
    </row>
    <row r="56" spans="1:76" s="19" customFormat="1" ht="16.95" customHeight="1" x14ac:dyDescent="0.15">
      <c r="A56" s="97"/>
      <c r="B56" s="100"/>
      <c r="C56" s="34" t="s">
        <v>83</v>
      </c>
      <c r="D56" s="35">
        <f>+患者数!D56</f>
        <v>48162</v>
      </c>
      <c r="E56" s="35">
        <f>+患者数!E56</f>
        <v>47151</v>
      </c>
      <c r="F56" s="56">
        <f>IF($E56=0,"…",患者数!F56/患者数!$E56*100)</f>
        <v>0.19299696719051557</v>
      </c>
      <c r="G56" s="56">
        <f>IF($E56=0,"…",患者数!G56/患者数!$E56*100)</f>
        <v>1.4294500646857966</v>
      </c>
      <c r="H56" s="56">
        <f>IF($E56=0,"…",患者数!H56/患者数!$E56*100)</f>
        <v>1.5673050412504508</v>
      </c>
      <c r="I56" s="56">
        <f>IF($E56=0,"…",患者数!I56/患者数!$E56*100)</f>
        <v>1.3340120039871901</v>
      </c>
      <c r="J56" s="56">
        <f>IF($E56=0,"…",患者数!J56/患者数!$E56*100)</f>
        <v>6.5746219592373437E-2</v>
      </c>
      <c r="K56" s="56">
        <f>IF($E56=0,"…",患者数!K56/患者数!$E56*100)</f>
        <v>0.18451358401730611</v>
      </c>
      <c r="L56" s="35">
        <f>+患者数!L56</f>
        <v>38644</v>
      </c>
      <c r="M56" s="56">
        <f>IF((患者数!$L56+患者数!$R56)=0,"…",患者数!M56/(患者数!$L56+患者数!$R56)*100)</f>
        <v>39.731717137468472</v>
      </c>
      <c r="N56" s="56">
        <f>IF((患者数!$L56+患者数!$R56)=0,"…",患者数!N56/(患者数!$L56+患者数!$R56)*100)</f>
        <v>10.417682086927037</v>
      </c>
      <c r="O56" s="56">
        <f>IF((患者数!$L56+患者数!$R56)=0,"…",患者数!O56/(患者数!$L56+患者数!$R56)*100)</f>
        <v>15.840556061794061</v>
      </c>
      <c r="P56" s="56">
        <f>IF((患者数!$L56+患者数!$R56)=0,"…",患者数!P56/(患者数!$L56+患者数!$R56)*100)</f>
        <v>15.902011061900021</v>
      </c>
      <c r="Q56" s="56">
        <f>IF((患者数!$L56+患者数!$R56)=0,"…",患者数!Q56/(患者数!$L56+患者数!$R56)*100)</f>
        <v>13.25308864353981</v>
      </c>
      <c r="R56" s="56">
        <f>IF((患者数!$L56+患者数!$R56)=0,"…",患者数!R56/(患者数!$L56+患者数!$R56)*100)</f>
        <v>18.1080336519104</v>
      </c>
      <c r="S56" s="35">
        <f>+患者数!S56</f>
        <v>46787</v>
      </c>
      <c r="T56" s="56">
        <f>IF(患者数!$S56=0,"…",患者数!T56/患者数!$S56*100)</f>
        <v>10.240023938273451</v>
      </c>
      <c r="U56" s="56">
        <f>IF(患者数!$S56=0,"…",患者数!U56/患者数!$S56*100)</f>
        <v>9.4043217132964277E-2</v>
      </c>
      <c r="V56" s="56">
        <f>IF(患者数!$S56=0,"…",患者数!V56/患者数!$S56*100)</f>
        <v>8.0385577190245154</v>
      </c>
      <c r="W56" s="56">
        <f>IF(患者数!$S56=0,"…",患者数!W56/患者数!$S56*100)</f>
        <v>2.4152008036420374</v>
      </c>
      <c r="X56" s="35" t="str">
        <f>+患者数!X56</f>
        <v>…</v>
      </c>
      <c r="Y56" s="56" t="s">
        <v>77</v>
      </c>
      <c r="Z56" s="35">
        <f>+患者数!Z56</f>
        <v>46688</v>
      </c>
      <c r="AA56" s="56">
        <f>IF(患者数!$Z56=0,"…",患者数!AA56/患者数!$Z56*100)</f>
        <v>6.5755654557916374</v>
      </c>
      <c r="AB56" s="56">
        <f>IF(患者数!$Z56=0,"…",患者数!AB56/患者数!$Z56*100)</f>
        <v>18.334475668265934</v>
      </c>
      <c r="AC56" s="56">
        <f>IF(患者数!$Z56=0,"…",患者数!AC56/患者数!$Z56*100)</f>
        <v>16.128341329677863</v>
      </c>
      <c r="AD56" s="56">
        <f>IF(患者数!$Z56=0,"…",患者数!AD56/患者数!$Z56*100)</f>
        <v>2.5723954763536669</v>
      </c>
      <c r="AE56" s="56">
        <f>IF(患者数!$Z56=0,"…",患者数!AE56/患者数!$Z56*100)</f>
        <v>0.23132282385195341</v>
      </c>
      <c r="AF56" s="56">
        <f>IF($E56=0,"…",患者数!AF56/患者数!$E56*100)</f>
        <v>1.9087612139721318E-2</v>
      </c>
      <c r="AG56" s="56">
        <f>IF($E56=0,"…",患者数!AG56/患者数!$E56*100)</f>
        <v>4.3413713388899495</v>
      </c>
      <c r="AH56" s="56">
        <f>IF($E56=0,"…",患者数!AH56/患者数!$E56*100)</f>
        <v>0.62989120061080361</v>
      </c>
      <c r="AI56" s="56">
        <f>IF($E56=0,"…",患者数!AI56/患者数!$E56*100)</f>
        <v>0.36902716803461222</v>
      </c>
      <c r="AJ56" s="35">
        <f>+患者数!AJ56</f>
        <v>47484</v>
      </c>
      <c r="AK56" s="56">
        <f>IF(患者数!E56=0,"…",患者数!AK56/患者数!$E56*100)</f>
        <v>0</v>
      </c>
      <c r="AL56" s="56">
        <f>IF(患者数!AJ56=0,"…",患者数!AL56/患者数!$AJ56*100)</f>
        <v>0.23376295173110939</v>
      </c>
      <c r="AM56" s="35" t="s">
        <v>77</v>
      </c>
      <c r="AN56" s="56">
        <f>IF(患者数!$E56=0,"…",患者数!AN56/患者数!$E56*100)</f>
        <v>0.57262836419163965</v>
      </c>
      <c r="AO56" s="56" t="s">
        <v>77</v>
      </c>
      <c r="AP56" s="35">
        <f>+患者数!AP56</f>
        <v>47530</v>
      </c>
      <c r="AQ56" s="56">
        <f>IF(患者数!$AP56=0,"…",患者数!AQ56/患者数!$AP56*100)</f>
        <v>1.563223227435304</v>
      </c>
      <c r="AR56" s="56">
        <f>IF(患者数!$AP56=0,"…",患者数!AR56/患者数!$AP56*100)</f>
        <v>0.20197769829581316</v>
      </c>
      <c r="AS56" s="56">
        <f>IF($E56=0,"…",患者数!AS56/患者数!$E56*100)</f>
        <v>2.2459756951072087</v>
      </c>
      <c r="AT56" s="56">
        <f>IF($E56=0,"…",患者数!AT56/患者数!$E56*100)</f>
        <v>0.35842293906810035</v>
      </c>
      <c r="AU56" s="56">
        <f>IF($E56=0,"…",患者数!AU56/患者数!$E56*100)</f>
        <v>7.2108756972280544E-2</v>
      </c>
      <c r="AV56" s="56">
        <f>IF($E56=0,"…",患者数!AV56/患者数!$E56*100)</f>
        <v>1.5757884244236604</v>
      </c>
      <c r="AW56" s="35">
        <f>+患者数!AW56</f>
        <v>46695</v>
      </c>
      <c r="AX56" s="56">
        <f>IF($AW56=0,"…",患者数!AX56/$AW56*100)</f>
        <v>14.174965199700182</v>
      </c>
      <c r="AY56" s="56">
        <f>IF($AW56=0,"…",患者数!AY56/$AW56*100)</f>
        <v>9.1337402291465892</v>
      </c>
      <c r="AZ56" s="56">
        <f>IF($AW56=0,"…",患者数!AZ56/$AW56*100)</f>
        <v>8.7525430988328523</v>
      </c>
      <c r="BA56" s="56">
        <f>IF($AW56=0,"…",患者数!BA56/$AW56*100)</f>
        <v>1.5247885212549523</v>
      </c>
      <c r="BB56" s="56">
        <f>IF($AW56=0,"…",患者数!BB56/$AW56*100)</f>
        <v>7.5339972159760142</v>
      </c>
      <c r="BC56" s="56">
        <f>IF($AW56=0,"…",患者数!BC56/$AW56*100)</f>
        <v>4.47585394581861</v>
      </c>
      <c r="BD56" s="56">
        <f>IF($AW56=0,"…",患者数!BD56/$AW56*100)</f>
        <v>0.10493628868187173</v>
      </c>
      <c r="BE56" s="56">
        <f>IF($AW56=0,"…",患者数!BE56/$AW56*100)</f>
        <v>3.3386872256130204</v>
      </c>
      <c r="BF56" s="56">
        <f>IF($AW56=0,"…",患者数!BF56/$AW56*100)</f>
        <v>2.4092515258592995</v>
      </c>
      <c r="BG56" s="56">
        <f>IF($AW56=0,"…",患者数!BG56/$AW56*100)</f>
        <v>15.209337188135773</v>
      </c>
      <c r="BH56" s="56">
        <f>IF($AW56=0,"…",患者数!BH56/$AW56)</f>
        <v>0.10485062640539672</v>
      </c>
      <c r="BI56" s="56">
        <f>IF($AW56=0,"…",患者数!BI56/$AW56)</f>
        <v>2.6555305707249171E-3</v>
      </c>
      <c r="BJ56" s="56">
        <f>IF($AW56=0,"…",患者数!BJ56/$AW56)</f>
        <v>0.21165006960059965</v>
      </c>
      <c r="BK56" s="31"/>
      <c r="BL56" s="37"/>
    </row>
    <row r="57" spans="1:76" s="19" customFormat="1" ht="16.95" customHeight="1" x14ac:dyDescent="0.15">
      <c r="A57" s="97"/>
      <c r="B57" s="100"/>
      <c r="C57" s="39" t="s">
        <v>84</v>
      </c>
      <c r="D57" s="40">
        <f>+患者数!D57</f>
        <v>290672</v>
      </c>
      <c r="E57" s="40">
        <f>+患者数!E57</f>
        <v>286327</v>
      </c>
      <c r="F57" s="57">
        <f>IF($E57=0,"…",患者数!F57/患者数!$E57*100)</f>
        <v>0.1054738114114282</v>
      </c>
      <c r="G57" s="68">
        <f>IF($E57=0,"…",患者数!G57/患者数!$E57*100)</f>
        <v>1.0320367970886435</v>
      </c>
      <c r="H57" s="68">
        <f>IF($E57=0,"…",患者数!H57/患者数!$E57*100)</f>
        <v>0.92516598155256058</v>
      </c>
      <c r="I57" s="57">
        <f>IF($E57=0,"…",患者数!I57/患者数!$E57*100)</f>
        <v>0.74425394740977968</v>
      </c>
      <c r="J57" s="57">
        <f>IF($E57=0,"…",患者数!J57/患者数!$E57*100)</f>
        <v>6.1817432515969502E-2</v>
      </c>
      <c r="K57" s="57">
        <f>IF($E57=0,"…",患者数!K57/患者数!$E57*100)</f>
        <v>0.13550940009150375</v>
      </c>
      <c r="L57" s="40">
        <f>+患者数!L57</f>
        <v>260785</v>
      </c>
      <c r="M57" s="57">
        <f>IF((患者数!$L57+患者数!$R57)=0,"…",患者数!M57/(患者数!$L57+患者数!$R57)*100)</f>
        <v>54.534649462185691</v>
      </c>
      <c r="N57" s="57">
        <f>IF((患者数!$L57+患者数!$R57)=0,"…",患者数!N57/(患者数!$L57+患者数!$R57)*100)</f>
        <v>13.538420784797598</v>
      </c>
      <c r="O57" s="57">
        <f>IF((患者数!$L57+患者数!$R57)=0,"…",患者数!O57/(患者数!$L57+患者数!$R57)*100)</f>
        <v>13.603948386557082</v>
      </c>
      <c r="P57" s="57">
        <f>IF((患者数!$L57+患者数!$R57)=0,"…",患者数!P57/(患者数!$L57+患者数!$R57)*100)</f>
        <v>9.2198729879889285</v>
      </c>
      <c r="Q57" s="57">
        <f>IF((患者数!$L57+患者数!$R57)=0,"…",患者数!Q57/(患者数!$L57+患者数!$R57)*100)</f>
        <v>6.8120821744010147</v>
      </c>
      <c r="R57" s="57">
        <f>IF((患者数!$L57+患者数!$R57)=0,"…",患者数!R57/(患者数!$L57+患者数!$R57)*100)</f>
        <v>9.1031083784706972</v>
      </c>
      <c r="S57" s="40">
        <f>+患者数!S57</f>
        <v>285100</v>
      </c>
      <c r="T57" s="57">
        <f>IF(患者数!$S57=0,"…",患者数!T57/患者数!$S57*100)</f>
        <v>9.4889512451771303</v>
      </c>
      <c r="U57" s="57">
        <f>IF(患者数!$S57=0,"…",患者数!U57/患者数!$S57*100)</f>
        <v>8.1374956155734826E-2</v>
      </c>
      <c r="V57" s="57">
        <f>IF(患者数!$S57=0,"…",患者数!V57/患者数!$S57*100)</f>
        <v>7.149772009821115</v>
      </c>
      <c r="W57" s="57">
        <f>IF(患者数!$S57=0,"…",患者数!W57/患者数!$S57*100)</f>
        <v>2.5282357067695544</v>
      </c>
      <c r="X57" s="40">
        <f>+患者数!X57</f>
        <v>190656</v>
      </c>
      <c r="Y57" s="58">
        <f>IF(患者数!$X57=0,"…",患者数!Y57/患者数!$X57*100)</f>
        <v>0.86018798254447804</v>
      </c>
      <c r="Z57" s="40">
        <f>+患者数!Z57</f>
        <v>285062</v>
      </c>
      <c r="AA57" s="57">
        <f>IF(患者数!$Z57=0,"…",患者数!AA57/患者数!$Z57*100)</f>
        <v>8.6910917624937731</v>
      </c>
      <c r="AB57" s="57">
        <f>IF(患者数!$Z57=0,"…",患者数!AB57/患者数!$Z57*100)</f>
        <v>17.563898380001543</v>
      </c>
      <c r="AC57" s="57">
        <f>IF(患者数!$Z57=0,"…",患者数!AC57/患者数!$Z57*100)</f>
        <v>14.380380408472544</v>
      </c>
      <c r="AD57" s="57">
        <f>IF(患者数!$Z57=0,"…",患者数!AD57/患者数!$Z57*100)</f>
        <v>3.5820277693975346</v>
      </c>
      <c r="AE57" s="57">
        <f>IF(患者数!$Z57=0,"…",患者数!AE57/患者数!$Z57*100)</f>
        <v>0.34343405995888615</v>
      </c>
      <c r="AF57" s="57">
        <f>IF($E57=0,"…",患者数!AF57/患者数!$E57*100)</f>
        <v>3.6322107241021626E-2</v>
      </c>
      <c r="AG57" s="57">
        <f>IF($E57=0,"…",患者数!AG57/患者数!$E57*100)</f>
        <v>4.2144121930520004</v>
      </c>
      <c r="AH57" s="57">
        <f>IF($E57=0,"…",患者数!AH57/患者数!$E57*100)</f>
        <v>0.70688408707526706</v>
      </c>
      <c r="AI57" s="57">
        <f>IF($E57=0,"…",患者数!AI57/患者数!$E57*100)</f>
        <v>0.50536624209382974</v>
      </c>
      <c r="AJ57" s="40">
        <f>+患者数!AJ57</f>
        <v>287531</v>
      </c>
      <c r="AK57" s="59">
        <f>IF(患者数!E57=0,"…",患者数!AK57/患者数!$E57*100)</f>
        <v>0</v>
      </c>
      <c r="AL57" s="57">
        <f>IF(患者数!AJ57=0,"…",患者数!AL57/患者数!$AJ57*100)</f>
        <v>0.27336182881150206</v>
      </c>
      <c r="AM57" s="40">
        <f>+患者数!AM57</f>
        <v>45861</v>
      </c>
      <c r="AN57" s="59">
        <f>IF(患者数!$E57=0,"…",患者数!AN57/患者数!$E57*100)</f>
        <v>0.68523052314311961</v>
      </c>
      <c r="AO57" s="57">
        <f>IF(患者数!$AM57=0,"…",患者数!AO57/患者数!$AM57*100)</f>
        <v>1.1033339874839188</v>
      </c>
      <c r="AP57" s="40">
        <f>+患者数!AP57</f>
        <v>288013</v>
      </c>
      <c r="AQ57" s="57">
        <f>IF(患者数!$AP57=0,"…",患者数!AQ57/患者数!$AP57*100)</f>
        <v>0.8242683489981355</v>
      </c>
      <c r="AR57" s="57">
        <f>IF(患者数!$AP57=0,"…",患者数!AR57/患者数!$AP57*100)</f>
        <v>8.7843257075201464E-2</v>
      </c>
      <c r="AS57" s="57">
        <f>IF($E57=0,"…",患者数!AS57/患者数!$E57*100)</f>
        <v>2.4929538604462733</v>
      </c>
      <c r="AT57" s="57">
        <f>IF($E57=0,"…",患者数!AT57/患者数!$E57*100)</f>
        <v>0.24552347490805967</v>
      </c>
      <c r="AU57" s="57">
        <f>IF($E57=0,"…",患者数!AU57/患者数!$E57*100)</f>
        <v>0.13795415730964944</v>
      </c>
      <c r="AV57" s="57">
        <f>IF($E57=0,"…",患者数!AV57/患者数!$E57*100)</f>
        <v>1.4958421664739965</v>
      </c>
      <c r="AW57" s="40">
        <f>+患者数!AW57</f>
        <v>284703</v>
      </c>
      <c r="AX57" s="57">
        <f>IF($AW57=0,"…",患者数!AX57/$AW57*100)</f>
        <v>14.18109398214982</v>
      </c>
      <c r="AY57" s="57">
        <f>IF($AW57=0,"…",患者数!AY57/$AW57*100)</f>
        <v>11.435425689227019</v>
      </c>
      <c r="AZ57" s="57">
        <f>IF($AW57=0,"…",患者数!AZ57/$AW57*100)</f>
        <v>7.0178396434178776</v>
      </c>
      <c r="BA57" s="57">
        <f>IF($AW57=0,"…",患者数!BA57/$AW57*100)</f>
        <v>1.0958788632364254</v>
      </c>
      <c r="BB57" s="57">
        <f>IF($AW57=0,"…",患者数!BB57/$AW57*100)</f>
        <v>5.7091073855913006</v>
      </c>
      <c r="BC57" s="57">
        <f>IF($AW57=0,"…",患者数!BC57/$AW57*100)</f>
        <v>4.013305093378011</v>
      </c>
      <c r="BD57" s="57">
        <f>IF($AW57=0,"…",患者数!BD57/$AW57*100)</f>
        <v>5.9711348317369323E-2</v>
      </c>
      <c r="BE57" s="57">
        <f>IF($AW57=0,"…",患者数!BE57/$AW57*100)</f>
        <v>2.6929818091133568</v>
      </c>
      <c r="BF57" s="58">
        <f>IF($AW57=0,"…",患者数!BF57/$AW57*100)</f>
        <v>2.5335173847834409</v>
      </c>
      <c r="BG57" s="58">
        <f>IF($AW57=0,"…",患者数!BG57/$AW57*100)</f>
        <v>6.1815295237493109</v>
      </c>
      <c r="BH57" s="58">
        <f>IF($AW57=0,"…",患者数!BH57/$AW57*100)</f>
        <v>1.7196868315402367</v>
      </c>
      <c r="BI57" s="58">
        <f>IF($AW57=0,"…",患者数!BI57/$AW57*100)</f>
        <v>4.3554159949139977E-2</v>
      </c>
      <c r="BJ57" s="58">
        <f>IF($AW57=0,"…",患者数!BJ57/$AW57*100)</f>
        <v>3.4713367965915358</v>
      </c>
      <c r="BK57" s="31"/>
      <c r="BL57" s="37"/>
    </row>
    <row r="58" spans="1:76" s="19" customFormat="1" ht="16.95" customHeight="1" x14ac:dyDescent="0.15">
      <c r="A58" s="97"/>
      <c r="B58" s="96" t="s">
        <v>85</v>
      </c>
      <c r="C58" s="29" t="s">
        <v>76</v>
      </c>
      <c r="D58" s="30">
        <f>+患者数!D58</f>
        <v>36598</v>
      </c>
      <c r="E58" s="61">
        <f>+患者数!E58</f>
        <v>35593</v>
      </c>
      <c r="F58" s="55">
        <f>IF($E58=0,"…",患者数!F58/患者数!$E58*100)</f>
        <v>0.12361981288455594</v>
      </c>
      <c r="G58" s="55">
        <f>IF($E58=0,"…",患者数!G58/患者数!$E58*100)</f>
        <v>0.65181355884584047</v>
      </c>
      <c r="H58" s="55">
        <f>IF($E58=0,"…",患者数!H58/患者数!$E58*100)</f>
        <v>2.4611580928834322</v>
      </c>
      <c r="I58" s="55">
        <f>IF($E58=0,"…",患者数!I58/患者数!$E58*100)</f>
        <v>2.2026803023066335</v>
      </c>
      <c r="J58" s="55">
        <f>IF($E58=0,"…",患者数!J58/患者数!$E58*100)</f>
        <v>4.4952659230747621E-2</v>
      </c>
      <c r="K58" s="55">
        <f>IF($E58=0,"…",患者数!K58/患者数!$E58*100)</f>
        <v>0.25847779057679882</v>
      </c>
      <c r="L58" s="61">
        <f>+患者数!L58</f>
        <v>28145</v>
      </c>
      <c r="M58" s="55">
        <f>IF((患者数!$L58+患者数!$R58)=0,"…",患者数!M58/(患者数!$L58+患者数!$R58)*100)</f>
        <v>35.027571993538686</v>
      </c>
      <c r="N58" s="55">
        <f>IF((患者数!$L58+患者数!$R58)=0,"…",患者数!N58/(患者数!$L58+患者数!$R58)*100)</f>
        <v>11.460480142594552</v>
      </c>
      <c r="O58" s="55">
        <f>IF((患者数!$L58+患者数!$R58)=0,"…",患者数!O58/(患者数!$L58+患者数!$R58)*100)</f>
        <v>15.844148610260122</v>
      </c>
      <c r="P58" s="55">
        <f>IF((患者数!$L58+患者数!$R58)=0,"…",患者数!P58/(患者数!$L58+患者数!$R58)*100)</f>
        <v>16.053027349189549</v>
      </c>
      <c r="Q58" s="55">
        <f>IF((患者数!$L58+患者数!$R58)=0,"…",患者数!Q58/(患者数!$L58+患者数!$R58)*100)</f>
        <v>12.329415696540968</v>
      </c>
      <c r="R58" s="55">
        <f>IF((患者数!$L58+患者数!$R58)=0,"…",患者数!R58/(患者数!$L58+患者数!$R58)*100)</f>
        <v>21.614771904417086</v>
      </c>
      <c r="S58" s="61">
        <f>+患者数!S58</f>
        <v>35346</v>
      </c>
      <c r="T58" s="55">
        <f>IF(患者数!$S58=0,"…",患者数!T58/患者数!$S58*100)</f>
        <v>9.7946019351553204</v>
      </c>
      <c r="U58" s="55">
        <f>IF(患者数!$S58=0,"…",患者数!U58/患者数!$S58*100)</f>
        <v>3.112091891586035E-2</v>
      </c>
      <c r="V58" s="55">
        <f>IF(患者数!$S58=0,"…",患者数!V58/患者数!$S58*100)</f>
        <v>7.879250834606462</v>
      </c>
      <c r="W58" s="55">
        <f>IF(患者数!$S58=0,"…",患者数!W58/患者数!$S58*100)</f>
        <v>2.0624681717874722</v>
      </c>
      <c r="X58" s="61">
        <f>+患者数!X58</f>
        <v>36000</v>
      </c>
      <c r="Y58" s="59">
        <f>IF(患者数!$X58=0,"…",患者数!Y58/患者数!$X58*100)</f>
        <v>0.3888888888888889</v>
      </c>
      <c r="Z58" s="61">
        <f>+患者数!Z58</f>
        <v>35243</v>
      </c>
      <c r="AA58" s="55">
        <f>IF(患者数!$Z58=0,"…",患者数!AA58/患者数!$Z58*100)</f>
        <v>5.8933688959509691</v>
      </c>
      <c r="AB58" s="55">
        <f>IF(患者数!$Z58=0,"…",患者数!AB58/患者数!$Z58*100)</f>
        <v>18.20219618080186</v>
      </c>
      <c r="AC58" s="55">
        <f>IF(患者数!$Z58=0,"…",患者数!AC58/患者数!$Z58*100)</f>
        <v>16.547966972164684</v>
      </c>
      <c r="AD58" s="55">
        <f>IF(患者数!$Z58=0,"…",患者数!AD58/患者数!$Z58*100)</f>
        <v>1.9237862838010384</v>
      </c>
      <c r="AE58" s="55">
        <f>IF(患者数!$Z58=0,"…",患者数!AE58/患者数!$Z58*100)</f>
        <v>0.18727123116647279</v>
      </c>
      <c r="AF58" s="55">
        <f>IF($E58=0,"…",患者数!AF58/患者数!$E58*100)</f>
        <v>4.7762200432669343E-2</v>
      </c>
      <c r="AG58" s="55">
        <f>IF($E58=0,"…",患者数!AG58/患者数!$E58*100)</f>
        <v>4.0260725423538331</v>
      </c>
      <c r="AH58" s="55">
        <f>IF($E58=0,"…",患者数!AH58/患者数!$E58*100)</f>
        <v>0.52257466355744109</v>
      </c>
      <c r="AI58" s="55">
        <f>IF($E58=0,"…",患者数!AI58/患者数!$E58*100)</f>
        <v>0.14609614249992978</v>
      </c>
      <c r="AJ58" s="71">
        <f>+患者数!AJ58</f>
        <v>36036</v>
      </c>
      <c r="AK58" s="55">
        <f>IF(患者数!E58=0,"…",患者数!AK58/患者数!$E58*100)</f>
        <v>2.8095412019217263E-3</v>
      </c>
      <c r="AL58" s="55">
        <f>IF(患者数!AJ58=0,"…",患者数!AL58/患者数!$AJ58*100)</f>
        <v>0.246975246975247</v>
      </c>
      <c r="AM58" s="61">
        <f>+患者数!AM58</f>
        <v>35791</v>
      </c>
      <c r="AN58" s="55">
        <f>IF(患者数!$E58=0,"…",患者数!AN58/患者数!$E58*100)</f>
        <v>1.1519118927879077</v>
      </c>
      <c r="AO58" s="55">
        <f>IF(患者数!$AM58=0,"…",患者数!AO58/患者数!$AM58*100)</f>
        <v>1.5869911430247827</v>
      </c>
      <c r="AP58" s="61">
        <f>+患者数!AP58</f>
        <v>35902</v>
      </c>
      <c r="AQ58" s="55">
        <f>IF(患者数!$AP58=0,"…",患者数!AQ58/患者数!$AP58*100)</f>
        <v>1.75477689265222</v>
      </c>
      <c r="AR58" s="55">
        <f>IF(患者数!$AP58=0,"…",患者数!AR58/患者数!$AP58*100)</f>
        <v>0.20054593058882511</v>
      </c>
      <c r="AS58" s="55">
        <f>IF($E58=0,"…",患者数!AS58/患者数!$E58*100)</f>
        <v>1.9863456297586604</v>
      </c>
      <c r="AT58" s="55">
        <f>IF($E58=0,"…",患者数!AT58/患者数!$E58*100)</f>
        <v>0.3427640266344506</v>
      </c>
      <c r="AU58" s="55">
        <f>IF($E58=0,"…",患者数!AU58/患者数!$E58*100)</f>
        <v>8.9905318461495243E-2</v>
      </c>
      <c r="AV58" s="55">
        <f>IF($E58=0,"…",患者数!AV58/患者数!$E58*100)</f>
        <v>1.3429606945185852</v>
      </c>
      <c r="AW58" s="61">
        <f>+患者数!AW58</f>
        <v>35320</v>
      </c>
      <c r="AX58" s="55">
        <f>IF($AW58=0,"…",患者数!AX58/$AW58*100)</f>
        <v>15.823895809739524</v>
      </c>
      <c r="AY58" s="55">
        <f>IF($AW58=0,"…",患者数!AY58/$AW58*100)</f>
        <v>9.8980747451868627</v>
      </c>
      <c r="AZ58" s="55">
        <f>IF($AW58=0,"…",患者数!AZ58/$AW58*100)</f>
        <v>12.027180067950169</v>
      </c>
      <c r="BA58" s="55">
        <f>IF($AW58=0,"…",患者数!BA58/$AW58*100)</f>
        <v>1.8544733861834652</v>
      </c>
      <c r="BB58" s="55">
        <f>IF($AW58=0,"…",患者数!BB58/$AW58*100)</f>
        <v>11.050396375990939</v>
      </c>
      <c r="BC58" s="55">
        <f>IF($AW58=0,"…",患者数!BC58/$AW58*100)</f>
        <v>4.9405436013590034</v>
      </c>
      <c r="BD58" s="55">
        <f>IF($AW58=0,"…",患者数!BD58/$AW58*100)</f>
        <v>0.15005662514156287</v>
      </c>
      <c r="BE58" s="55">
        <f>IF($AW58=0,"…",患者数!BE58/$AW58*100)</f>
        <v>3.4060022650056623</v>
      </c>
      <c r="BF58" s="59">
        <f>IF($AW58=0,"…",患者数!BF58/$AW58*100)</f>
        <v>1.5203850509626275</v>
      </c>
      <c r="BG58" s="59">
        <f>IF($AW58=0,"…",患者数!BG58/$AW58*100)</f>
        <v>22.709513023782559</v>
      </c>
      <c r="BH58" s="59">
        <f>IF($AW58=0,"…",患者数!BH58/$AW58)</f>
        <v>0.17505662514156287</v>
      </c>
      <c r="BI58" s="59">
        <f>IF($AW58=0,"…",患者数!BI58/$AW58)</f>
        <v>1.3788221970554926E-2</v>
      </c>
      <c r="BJ58" s="56">
        <f>IF($AW58=0,"…",患者数!BJ58/$AW58)</f>
        <v>0.35390713476783692</v>
      </c>
      <c r="BK58" s="37"/>
    </row>
    <row r="59" spans="1:76" s="19" customFormat="1" ht="16.95" customHeight="1" x14ac:dyDescent="0.15">
      <c r="A59" s="97"/>
      <c r="B59" s="97"/>
      <c r="C59" s="34" t="s">
        <v>78</v>
      </c>
      <c r="D59" s="35">
        <f>+患者数!D59</f>
        <v>37488</v>
      </c>
      <c r="E59" s="62">
        <f>+患者数!E59</f>
        <v>35410</v>
      </c>
      <c r="F59" s="56">
        <f>IF($E59=0,"…",患者数!F59/患者数!$E59*100)</f>
        <v>0.11296243998870376</v>
      </c>
      <c r="G59" s="56">
        <f>IF($E59=0,"…",患者数!G59/患者数!$E59*100)</f>
        <v>0.65518215193448182</v>
      </c>
      <c r="H59" s="56">
        <f>IF($E59=0,"…",患者数!H59/患者数!$E59*100)</f>
        <v>3.0019768426998024</v>
      </c>
      <c r="I59" s="56">
        <f>IF($E59=0,"…",患者数!I59/患者数!$E59*100)</f>
        <v>2.682857949731714</v>
      </c>
      <c r="J59" s="56">
        <f>IF($E59=0,"…",患者数!J59/患者数!$E59*100)</f>
        <v>2.5416548997458346E-2</v>
      </c>
      <c r="K59" s="59">
        <f>IF($E59=0,"…",患者数!K59/患者数!$E59*100)</f>
        <v>0.33323919796667612</v>
      </c>
      <c r="L59" s="62">
        <f>+患者数!L59</f>
        <v>25935</v>
      </c>
      <c r="M59" s="56">
        <f>IF((患者数!$L59+患者数!$R59)=0,"…",患者数!M59/(患者数!$L59+患者数!$R59)*100)</f>
        <v>29.527570002502575</v>
      </c>
      <c r="N59" s="56">
        <f>IF((患者数!$L59+患者数!$R59)=0,"…",患者数!N59/(患者数!$L59+患者数!$R59)*100)</f>
        <v>10.277229374635041</v>
      </c>
      <c r="O59" s="56">
        <f>IF((患者数!$L59+患者数!$R59)=0,"…",患者数!O59/(患者数!$L59+患者数!$R59)*100)</f>
        <v>15.527069488084976</v>
      </c>
      <c r="P59" s="56">
        <f>IF((患者数!$L59+患者数!$R59)=0,"…",患者数!P59/(患者数!$L59+患者数!$R59)*100)</f>
        <v>16.783916803381253</v>
      </c>
      <c r="Q59" s="56">
        <f>IF((患者数!$L59+患者数!$R59)=0,"…",患者数!Q59/(患者数!$L59+患者数!$R59)*100)</f>
        <v>13.447154019408835</v>
      </c>
      <c r="R59" s="56">
        <f>IF((患者数!$L59+患者数!$R59)=0,"…",患者数!R59/(患者数!$L59+患者数!$R59)*100)</f>
        <v>27.884214331396155</v>
      </c>
      <c r="S59" s="62">
        <f>+患者数!S59</f>
        <v>34967</v>
      </c>
      <c r="T59" s="56">
        <f>IF(患者数!$S59=0,"…",患者数!T59/患者数!$S59*100)</f>
        <v>11.619526982583579</v>
      </c>
      <c r="U59" s="56">
        <f>IF(患者数!$S59=0,"…",患者数!U59/患者数!$S59*100)</f>
        <v>4.8617267709554719E-2</v>
      </c>
      <c r="V59" s="56">
        <f>IF(患者数!$S59=0,"…",患者数!V59/患者数!$S59*100)</f>
        <v>9.9522406840735549</v>
      </c>
      <c r="W59" s="56">
        <f>IF(患者数!$S59=0,"…",患者数!W59/患者数!$S59*100)</f>
        <v>1.8588955300712098</v>
      </c>
      <c r="X59" s="62" t="str">
        <f>+患者数!X59</f>
        <v>…</v>
      </c>
      <c r="Y59" s="56" t="s">
        <v>77</v>
      </c>
      <c r="Z59" s="62">
        <f>+患者数!Z59</f>
        <v>34885</v>
      </c>
      <c r="AA59" s="56">
        <f>IF(患者数!$Z59=0,"…",患者数!AA59/患者数!$Z59*100)</f>
        <v>4.8014906120108929</v>
      </c>
      <c r="AB59" s="56">
        <f>IF(患者数!$Z59=0,"…",患者数!AB59/患者数!$Z59*100)</f>
        <v>20.326788017772682</v>
      </c>
      <c r="AC59" s="56">
        <f>IF(患者数!$Z59=0,"…",患者数!AC59/患者数!$Z59*100)</f>
        <v>18.753045721656871</v>
      </c>
      <c r="AD59" s="56">
        <f>IF(患者数!$Z59=0,"…",患者数!AD59/患者数!$Z59*100)</f>
        <v>1.9033968754479003</v>
      </c>
      <c r="AE59" s="56">
        <f>IF(患者数!$Z59=0,"…",患者数!AE59/患者数!$Z59*100)</f>
        <v>0.13472839329224595</v>
      </c>
      <c r="AF59" s="56">
        <f>IF($E59=0,"…",患者数!AF59/患者数!$E59*100)</f>
        <v>4.5184975995481505E-2</v>
      </c>
      <c r="AG59" s="56">
        <f>IF($E59=0,"…",患者数!AG59/患者数!$E59*100)</f>
        <v>4.1796102795820387</v>
      </c>
      <c r="AH59" s="56">
        <f>IF($E59=0,"…",患者数!AH59/患者数!$E59*100)</f>
        <v>0.4744422479525558</v>
      </c>
      <c r="AI59" s="56">
        <f>IF($E59=0,"…",患者数!AI59/患者数!$E59*100)</f>
        <v>0.12143462298785654</v>
      </c>
      <c r="AJ59" s="72">
        <f>+患者数!AJ59</f>
        <v>36466</v>
      </c>
      <c r="AK59" s="56">
        <f>IF(患者数!E59=0,"…",患者数!AK59/患者数!$E59*100)</f>
        <v>0</v>
      </c>
      <c r="AL59" s="56">
        <f>IF(患者数!AJ59=0,"…",患者数!AL59/患者数!$AJ59*100)</f>
        <v>0.17276367026819503</v>
      </c>
      <c r="AM59" s="62" t="s">
        <v>77</v>
      </c>
      <c r="AN59" s="56">
        <f>IF(患者数!$E59=0,"…",患者数!AN59/患者数!$E59*100)</f>
        <v>0.62694154193730589</v>
      </c>
      <c r="AO59" s="35" t="s">
        <v>77</v>
      </c>
      <c r="AP59" s="62">
        <f>+患者数!AP59</f>
        <v>35956</v>
      </c>
      <c r="AQ59" s="56">
        <f>IF(患者数!$AP59=0,"…",患者数!AQ59/患者数!$AP59*100)</f>
        <v>1.5546779397040829</v>
      </c>
      <c r="AR59" s="56">
        <f>IF(患者数!$AP59=0,"…",患者数!AR59/患者数!$AP59*100)</f>
        <v>0.20858827455779286</v>
      </c>
      <c r="AS59" s="56">
        <f>IF($E59=0,"…",患者数!AS59/患者数!$E59*100)</f>
        <v>1.9344817848065516</v>
      </c>
      <c r="AT59" s="56">
        <f>IF($E59=0,"…",患者数!AT59/患者数!$E59*100)</f>
        <v>0.41513696695848629</v>
      </c>
      <c r="AU59" s="56">
        <f>IF($E59=0,"…",患者数!AU59/患者数!$E59*100)</f>
        <v>4.8009036995199095E-2</v>
      </c>
      <c r="AV59" s="56">
        <f>IF($E59=0,"…",患者数!AV59/患者数!$E59*100)</f>
        <v>1.383789889861621</v>
      </c>
      <c r="AW59" s="62">
        <f>+患者数!AW59</f>
        <v>35018</v>
      </c>
      <c r="AX59" s="56">
        <f>IF($AW59=0,"…",患者数!AX59/$AW59*100)</f>
        <v>18.764635330401507</v>
      </c>
      <c r="AY59" s="56">
        <f>IF($AW59=0,"…",患者数!AY59/$AW59*100)</f>
        <v>10.120509452281684</v>
      </c>
      <c r="AZ59" s="56">
        <f>IF($AW59=0,"…",患者数!AZ59/$AW59*100)</f>
        <v>13.581586612599233</v>
      </c>
      <c r="BA59" s="56">
        <f>IF($AW59=0,"…",患者数!BA59/$AW59*100)</f>
        <v>2.0103946541778517</v>
      </c>
      <c r="BB59" s="56">
        <f>IF($AW59=0,"…",患者数!BB59/$AW59*100)</f>
        <v>11.522645496601749</v>
      </c>
      <c r="BC59" s="56">
        <f>IF($AW59=0,"…",患者数!BC59/$AW59*100)</f>
        <v>5.0259866354446281</v>
      </c>
      <c r="BD59" s="56">
        <f>IF($AW59=0,"…",患者数!BD59/$AW59*100)</f>
        <v>0.24558798332286252</v>
      </c>
      <c r="BE59" s="56">
        <f>IF($AW59=0,"…",患者数!BE59/$AW59*100)</f>
        <v>3.6295619395739331</v>
      </c>
      <c r="BF59" s="56">
        <f>IF($AW59=0,"…",患者数!BF59/$AW59*100)</f>
        <v>1.510651664858073</v>
      </c>
      <c r="BG59" s="56">
        <f>IF($AW59=0,"…",患者数!BG59/$AW59*100)</f>
        <v>26.649151864755265</v>
      </c>
      <c r="BH59" s="56" t="s">
        <v>77</v>
      </c>
      <c r="BI59" s="56" t="s">
        <v>77</v>
      </c>
      <c r="BJ59" s="51" t="s">
        <v>77</v>
      </c>
      <c r="BK59" s="37"/>
    </row>
    <row r="60" spans="1:76" s="19" customFormat="1" ht="16.95" customHeight="1" x14ac:dyDescent="0.15">
      <c r="A60" s="97"/>
      <c r="B60" s="97"/>
      <c r="C60" s="34" t="s">
        <v>79</v>
      </c>
      <c r="D60" s="35">
        <f>+患者数!D60</f>
        <v>38208</v>
      </c>
      <c r="E60" s="62">
        <f>+患者数!E60</f>
        <v>35855</v>
      </c>
      <c r="F60" s="56">
        <f>IF($E60=0,"…",患者数!F60/患者数!$E60*100)</f>
        <v>0.1506066099567703</v>
      </c>
      <c r="G60" s="56">
        <f>IF($E60=0,"…",患者数!G60/患者数!$E60*100)</f>
        <v>0.57732533816761955</v>
      </c>
      <c r="H60" s="56">
        <f>IF($E60=0,"…",患者数!H60/患者数!$E60*100)</f>
        <v>2.8336354762236788</v>
      </c>
      <c r="I60" s="56">
        <f>IF($E60=0,"…",患者数!I60/患者数!$E60*100)</f>
        <v>2.4738530191047272</v>
      </c>
      <c r="J60" s="56">
        <f>IF($E60=0,"…",患者数!J60/患者数!$E60*100)</f>
        <v>3.3468135545948963E-2</v>
      </c>
      <c r="K60" s="56">
        <f>IF($E60=0,"…",患者数!K60/患者数!$E60*100)</f>
        <v>0.36257146841444704</v>
      </c>
      <c r="L60" s="62">
        <f>+患者数!L60</f>
        <v>24091</v>
      </c>
      <c r="M60" s="56">
        <f>IF((患者数!$L60+患者数!$R60)=0,"…",患者数!M60/(患者数!$L60+患者数!$R60)*100)</f>
        <v>25.573608519047099</v>
      </c>
      <c r="N60" s="56">
        <f>IF((患者数!$L60+患者数!$R60)=0,"…",患者数!N60/(患者数!$L60+患者数!$R60)*100)</f>
        <v>9.3067296080799213</v>
      </c>
      <c r="O60" s="56">
        <f>IF((患者数!$L60+患者数!$R60)=0,"…",患者数!O60/(患者数!$L60+患者数!$R60)*100)</f>
        <v>14.359424744757931</v>
      </c>
      <c r="P60" s="56">
        <f>IF((患者数!$L60+患者数!$R60)=0,"…",患者数!P60/(患者数!$L60+患者数!$R60)*100)</f>
        <v>16.878910967175319</v>
      </c>
      <c r="Q60" s="56">
        <f>IF((患者数!$L60+患者数!$R60)=0,"…",患者数!Q60/(患者数!$L60+患者数!$R60)*100)</f>
        <v>13.305522011197715</v>
      </c>
      <c r="R60" s="56">
        <f>IF((患者数!$L60+患者数!$R60)=0,"…",患者数!R60/(患者数!$L60+患者数!$R60)*100)</f>
        <v>33.881326160939729</v>
      </c>
      <c r="S60" s="62">
        <f>+患者数!S60</f>
        <v>35345</v>
      </c>
      <c r="T60" s="56">
        <f>IF(患者数!$S60=0,"…",患者数!T60/患者数!$S60*100)</f>
        <v>10.072145989531759</v>
      </c>
      <c r="U60" s="56">
        <f>IF(患者数!$S60=0,"…",患者数!U60/患者数!$S60*100)</f>
        <v>8.2048380251803651E-2</v>
      </c>
      <c r="V60" s="56">
        <f>IF(患者数!$S60=0,"…",患者数!V60/患者数!$S60*100)</f>
        <v>8.2840571509407273</v>
      </c>
      <c r="W60" s="56">
        <f>IF(患者数!$S60=0,"…",患者数!W60/患者数!$S60*100)</f>
        <v>1.8814542368086009</v>
      </c>
      <c r="X60" s="62">
        <f>+患者数!X60</f>
        <v>36617</v>
      </c>
      <c r="Y60" s="56">
        <f>IF(患者数!$X60=0,"…",患者数!Y60/患者数!$X60*100)</f>
        <v>0.34683343802059152</v>
      </c>
      <c r="Z60" s="62">
        <f>+患者数!Z60</f>
        <v>35230</v>
      </c>
      <c r="AA60" s="56">
        <f>IF(患者数!$Z60=0,"…",患者数!AA60/患者数!$Z60*100)</f>
        <v>4.0249787113255744</v>
      </c>
      <c r="AB60" s="56">
        <f>IF(患者数!$Z60=0,"…",患者数!AB60/患者数!$Z60*100)</f>
        <v>17.587283565143345</v>
      </c>
      <c r="AC60" s="56">
        <f>IF(患者数!$Z60=0,"…",患者数!AC60/患者数!$Z60*100)</f>
        <v>16.196423502696568</v>
      </c>
      <c r="AD60" s="56">
        <f>IF(患者数!$Z60=0,"…",患者数!AD60/患者数!$Z60*100)</f>
        <v>1.705932443939824</v>
      </c>
      <c r="AE60" s="56">
        <f>IF(患者数!$Z60=0,"…",患者数!AE60/患者数!$Z60*100)</f>
        <v>9.367016747090548E-2</v>
      </c>
      <c r="AF60" s="56">
        <f>IF($E60=0,"…",患者数!AF60/患者数!$E60*100)</f>
        <v>3.625714684144471E-2</v>
      </c>
      <c r="AG60" s="56">
        <f>IF($E60=0,"…",患者数!AG60/患者数!$E60*100)</f>
        <v>3.9994421977409012</v>
      </c>
      <c r="AH60" s="56">
        <f>IF($E60=0,"…",患者数!AH60/患者数!$E60*100)</f>
        <v>0.47134290893878122</v>
      </c>
      <c r="AI60" s="56">
        <f>IF($E60=0,"…",患者数!AI60/患者数!$E60*100)</f>
        <v>0.12829451959280436</v>
      </c>
      <c r="AJ60" s="72">
        <f>+患者数!AJ60</f>
        <v>36916</v>
      </c>
      <c r="AK60" s="56">
        <f>IF(患者数!E60=0,"…",患者数!AK60/患者数!$E60*100)</f>
        <v>0</v>
      </c>
      <c r="AL60" s="56">
        <f>IF(患者数!AJ60=0,"…",患者数!AL60/患者数!$AJ60*100)</f>
        <v>0.13815147903348143</v>
      </c>
      <c r="AM60" s="62" t="s">
        <v>77</v>
      </c>
      <c r="AN60" s="56">
        <f>IF(患者数!$E60=0,"…",患者数!AN60/患者数!$E60*100)</f>
        <v>0.52712313484869611</v>
      </c>
      <c r="AO60" s="35" t="s">
        <v>77</v>
      </c>
      <c r="AP60" s="62">
        <f>+患者数!AP60</f>
        <v>36341</v>
      </c>
      <c r="AQ60" s="56">
        <f>IF(患者数!$AP60=0,"…",患者数!AQ60/患者数!$AP60*100)</f>
        <v>1.5657246636030928</v>
      </c>
      <c r="AR60" s="56">
        <f>IF(患者数!$AP60=0,"…",患者数!AR60/患者数!$AP60*100)</f>
        <v>0.22013703530447704</v>
      </c>
      <c r="AS60" s="56">
        <f>IF($E60=0,"…",患者数!AS60/患者数!$E60*100)</f>
        <v>1.8519035002091757</v>
      </c>
      <c r="AT60" s="56">
        <f>IF($E60=0,"…",患者数!AT60/患者数!$E60*100)</f>
        <v>0.32910333286849813</v>
      </c>
      <c r="AU60" s="56">
        <f>IF($E60=0,"…",患者数!AU60/患者数!$E60*100)</f>
        <v>4.7413192023427697E-2</v>
      </c>
      <c r="AV60" s="56">
        <f>IF($E60=0,"…",患者数!AV60/患者数!$E60*100)</f>
        <v>1.6008924836145588</v>
      </c>
      <c r="AW60" s="62">
        <f>+患者数!AW60</f>
        <v>35409</v>
      </c>
      <c r="AX60" s="56">
        <f>IF($AW60=0,"…",患者数!AX60/$AW60*100)</f>
        <v>19.40467112880906</v>
      </c>
      <c r="AY60" s="56">
        <f>IF($AW60=0,"…",患者数!AY60/$AW60*100)</f>
        <v>10.816459092321161</v>
      </c>
      <c r="AZ60" s="56">
        <f>IF($AW60=0,"…",患者数!AZ60/$AW60*100)</f>
        <v>14.620576689542206</v>
      </c>
      <c r="BA60" s="56">
        <f>IF($AW60=0,"…",患者数!BA60/$AW60*100)</f>
        <v>1.8187466463328532</v>
      </c>
      <c r="BB60" s="56">
        <f>IF($AW60=0,"…",患者数!BB60/$AW60*100)</f>
        <v>11.285266457680251</v>
      </c>
      <c r="BC60" s="56">
        <f>IF($AW60=0,"…",患者数!BC60/$AW60*100)</f>
        <v>4.9676635883532434</v>
      </c>
      <c r="BD60" s="56">
        <f>IF($AW60=0,"…",患者数!BD60/$AW60*100)</f>
        <v>0.30783134231410092</v>
      </c>
      <c r="BE60" s="56">
        <f>IF($AW60=0,"…",患者数!BE60/$AW60*100)</f>
        <v>3.7278657968313138</v>
      </c>
      <c r="BF60" s="56">
        <f>IF($AW60=0,"…",患者数!BF60/$AW60*100)</f>
        <v>1.6436499195119887</v>
      </c>
      <c r="BG60" s="56">
        <f>IF($AW60=0,"…",患者数!BG60/$AW60*100)</f>
        <v>28.427800841593946</v>
      </c>
      <c r="BH60" s="56" t="s">
        <v>77</v>
      </c>
      <c r="BI60" s="56" t="s">
        <v>77</v>
      </c>
      <c r="BJ60" s="35" t="s">
        <v>77</v>
      </c>
      <c r="BK60" s="37"/>
    </row>
    <row r="61" spans="1:76" s="19" customFormat="1" ht="16.95" customHeight="1" x14ac:dyDescent="0.15">
      <c r="A61" s="97"/>
      <c r="B61" s="98"/>
      <c r="C61" s="41" t="s">
        <v>84</v>
      </c>
      <c r="D61" s="42">
        <f>+患者数!D61</f>
        <v>112294</v>
      </c>
      <c r="E61" s="69">
        <f>+患者数!E61</f>
        <v>106858</v>
      </c>
      <c r="F61" s="68">
        <f>IF($E61=0,"…",患者数!F61/患者数!$E61*100)</f>
        <v>0.12914334911752046</v>
      </c>
      <c r="G61" s="68">
        <f>IF($E61=0,"…",患者数!G61/患者数!$E61*100)</f>
        <v>0.62793613954968275</v>
      </c>
      <c r="H61" s="58">
        <f>IF($E61=0,"…",患者数!H61/患者数!$E61*100)</f>
        <v>2.765352149581688</v>
      </c>
      <c r="I61" s="58">
        <f>IF($E61=0,"…",患者数!I61/患者数!$E61*100)</f>
        <v>2.4527878118624717</v>
      </c>
      <c r="J61" s="58">
        <f>IF($E61=0,"…",患者数!J61/患者数!$E61*100)</f>
        <v>3.462539070542215E-2</v>
      </c>
      <c r="K61" s="58">
        <f>IF($E61=0,"…",患者数!K61/患者数!$E61*100)</f>
        <v>0.31817926594171703</v>
      </c>
      <c r="L61" s="69">
        <f>+患者数!L61</f>
        <v>78171</v>
      </c>
      <c r="M61" s="58">
        <f>IF((患者数!$L61+患者数!$R61)=0,"…",患者数!M61/(患者数!$L61+患者数!$R61)*100)</f>
        <v>30.02077466414293</v>
      </c>
      <c r="N61" s="58">
        <f>IF((患者数!$L61+患者数!$R61)=0,"…",患者数!N61/(患者数!$L61+患者数!$R61)*100)</f>
        <v>10.343012787959928</v>
      </c>
      <c r="O61" s="58">
        <f>IF((患者数!$L61+患者数!$R61)=0,"…",患者数!O61/(患者数!$L61+患者数!$R61)*100)</f>
        <v>15.239370296846868</v>
      </c>
      <c r="P61" s="58">
        <f>IF((患者数!$L61+患者数!$R61)=0,"…",患者数!P61/(患者数!$L61+患者数!$R61)*100)</f>
        <v>16.573565394026129</v>
      </c>
      <c r="Q61" s="58">
        <f>IF((患者数!$L61+患者数!$R61)=0,"…",患者数!Q61/(患者数!$L61+患者数!$R61)*100)</f>
        <v>13.028946032039149</v>
      </c>
      <c r="R61" s="58">
        <f>IF((患者数!$L61+患者数!$R61)=0,"…",患者数!R61/(患者数!$L61+患者数!$R61)*100)</f>
        <v>27.823276857024144</v>
      </c>
      <c r="S61" s="69">
        <f>+患者数!S61</f>
        <v>105658</v>
      </c>
      <c r="T61" s="58">
        <f>IF(患者数!$S61=0,"…",患者数!T61/患者数!$S61*100)</f>
        <v>10.491396770713056</v>
      </c>
      <c r="U61" s="58">
        <f>IF(患者数!$S61=0,"…",患者数!U61/患者数!$S61*100)</f>
        <v>5.3947642393382421E-2</v>
      </c>
      <c r="V61" s="58">
        <f>IF(患者数!$S61=0,"…",患者数!V61/患者数!$S61*100)</f>
        <v>8.7007136231993805</v>
      </c>
      <c r="W61" s="58">
        <f>IF(患者数!$S61=0,"…",患者数!W61/患者数!$S61*100)</f>
        <v>1.9345435272293625</v>
      </c>
      <c r="X61" s="69">
        <f>+患者数!X61</f>
        <v>72617</v>
      </c>
      <c r="Y61" s="58">
        <f>IF(患者数!$X61=0,"…",患者数!Y61/患者数!$X61*100)</f>
        <v>0.36768249858848479</v>
      </c>
      <c r="Z61" s="69">
        <f>+患者数!Z61</f>
        <v>105358</v>
      </c>
      <c r="AA61" s="58">
        <f>IF(患者数!$Z61=0,"…",患者数!AA61/患者数!$Z61*100)</f>
        <v>4.9070787220714136</v>
      </c>
      <c r="AB61" s="58">
        <f>IF(患者数!$Z61=0,"…",患者数!AB61/患者数!$Z61*100)</f>
        <v>18.700051253820309</v>
      </c>
      <c r="AC61" s="58">
        <f>IF(患者数!$Z61=0,"…",患者数!AC61/患者数!$Z61*100)</f>
        <v>17.160538354942197</v>
      </c>
      <c r="AD61" s="58">
        <f>IF(患者数!$Z61=0,"…",患者数!AD61/患者数!$Z61*100)</f>
        <v>1.8441883862639761</v>
      </c>
      <c r="AE61" s="58">
        <f>IF(患者数!$Z61=0,"…",患者数!AE61/患者数!$Z61*100)</f>
        <v>0.13857514379544031</v>
      </c>
      <c r="AF61" s="58">
        <f>IF($E61=0,"…",患者数!AF61/患者数!$E61*100)</f>
        <v>4.3047783039173483E-2</v>
      </c>
      <c r="AG61" s="58">
        <f>IF($E61=0,"…",患者数!AG61/患者数!$E61*100)</f>
        <v>4.0680154972018938</v>
      </c>
      <c r="AH61" s="58">
        <f>IF($E61=0,"…",患者数!AH61/患者数!$E61*100)</f>
        <v>0.48943457672799412</v>
      </c>
      <c r="AI61" s="58">
        <f>IF($E61=0,"…",患者数!AI61/患者数!$E61*100)</f>
        <v>0.13195081322877089</v>
      </c>
      <c r="AJ61" s="69">
        <f>+患者数!AJ61</f>
        <v>109418</v>
      </c>
      <c r="AK61" s="58">
        <f>IF(患者数!E61=0,"…",患者数!AK61/患者数!$E61*100)</f>
        <v>9.3582137041681493E-4</v>
      </c>
      <c r="AL61" s="58">
        <f>IF(患者数!AJ61=0,"…",患者数!AL61/患者数!$AJ61*100)</f>
        <v>0.18552706136101921</v>
      </c>
      <c r="AM61" s="69">
        <f>+患者数!AM61</f>
        <v>35791</v>
      </c>
      <c r="AN61" s="58">
        <f>IF(患者数!$E61=0,"…",患者数!AN61/患者数!$E61*100)</f>
        <v>0.76830934511220494</v>
      </c>
      <c r="AO61" s="58">
        <f>IF(患者数!$AM61=0,"…",患者数!AO61/患者数!$AM61*100)</f>
        <v>1.5869911430247827</v>
      </c>
      <c r="AP61" s="69">
        <f>+患者数!AP61</f>
        <v>108199</v>
      </c>
      <c r="AQ61" s="58">
        <f>IF(患者数!$AP61=0,"…",患者数!AQ61/患者数!$AP61*100)</f>
        <v>1.6247839628832059</v>
      </c>
      <c r="AR61" s="58">
        <f>IF(患者数!$AP61=0,"…",患者数!AR61/患者数!$AP61*100)</f>
        <v>0.20979861181711479</v>
      </c>
      <c r="AS61" s="58">
        <f>IF($E61=0,"…",患者数!AS61/患者数!$E61*100)</f>
        <v>1.9240487375769715</v>
      </c>
      <c r="AT61" s="58">
        <f>IF($E61=0,"…",患者数!AT61/患者数!$E61*100)</f>
        <v>0.36216287035130734</v>
      </c>
      <c r="AU61" s="58">
        <f>IF($E61=0,"…",患者数!AU61/患者数!$E61*100)</f>
        <v>6.1764210447509779E-2</v>
      </c>
      <c r="AV61" s="58">
        <f>IF($E61=0,"…",患者数!AV61/患者数!$E61*100)</f>
        <v>1.4430365531827285</v>
      </c>
      <c r="AW61" s="69">
        <f>+患者数!AW61</f>
        <v>105747</v>
      </c>
      <c r="AX61" s="58">
        <f>IF($AW61=0,"…",患者数!AX61/$AW61*100)</f>
        <v>17.996728039566136</v>
      </c>
      <c r="AY61" s="58">
        <f>IF($AW61=0,"…",患者数!AY61/$AW61*100)</f>
        <v>10.279251420844091</v>
      </c>
      <c r="AZ61" s="58">
        <f>IF($AW61=0,"…",患者数!AZ61/$AW61*100)</f>
        <v>13.41030951232659</v>
      </c>
      <c r="BA61" s="58">
        <f>IF($AW61=0,"…",患者数!BA61/$AW61*100)</f>
        <v>1.8941435690847022</v>
      </c>
      <c r="BB61" s="58">
        <f>IF($AW61=0,"…",患者数!BB61/$AW61*100)</f>
        <v>11.285426536923033</v>
      </c>
      <c r="BC61" s="58">
        <f>IF($AW61=0,"…",患者数!BC61/$AW61*100)</f>
        <v>4.9779189953379293</v>
      </c>
      <c r="BD61" s="58">
        <f>IF($AW61=0,"…",患者数!BD61/$AW61*100)</f>
        <v>0.23452201953719728</v>
      </c>
      <c r="BE61" s="58">
        <f>IF($AW61=0,"…",患者数!BE61/$AW61*100)</f>
        <v>3.5878086375972842</v>
      </c>
      <c r="BF61" s="58">
        <f>IF($AW61=0,"…",患者数!BF61/$AW61*100)</f>
        <v>1.5584366459568595</v>
      </c>
      <c r="BG61" s="58">
        <f>IF($AW61=0,"…",患者数!BG61/$AW61*100)</f>
        <v>25.92886795842908</v>
      </c>
      <c r="BH61" s="58">
        <f>IF($AW61=0,"…",患者数!BH61/$AW61*100)</f>
        <v>5.8469743822519789</v>
      </c>
      <c r="BI61" s="58">
        <f>IF($AW61=0,"…",患者数!BI61/$AW61*100)</f>
        <v>0.46053315933312527</v>
      </c>
      <c r="BJ61" s="49">
        <f>IF($AW61=0,"…",患者数!BJ61/$AW61*100)</f>
        <v>11.820666307318412</v>
      </c>
      <c r="BK61" s="37"/>
    </row>
    <row r="62" spans="1:76" s="19" customFormat="1" ht="16.95" customHeight="1" x14ac:dyDescent="0.15">
      <c r="A62" s="97"/>
      <c r="B62" s="97" t="s">
        <v>86</v>
      </c>
      <c r="C62" s="43" t="s">
        <v>76</v>
      </c>
      <c r="D62" s="36">
        <f>+患者数!D62</f>
        <v>20542</v>
      </c>
      <c r="E62" s="36">
        <f>+患者数!E62</f>
        <v>20433</v>
      </c>
      <c r="F62" s="59">
        <f>IF($E62=0,"…",患者数!F62/患者数!$E62*100)</f>
        <v>1.9576175794058629E-2</v>
      </c>
      <c r="G62" s="55">
        <f>IF($E62=0,"…",患者数!G62/患者数!$E62*100)</f>
        <v>0.15171536240395439</v>
      </c>
      <c r="H62" s="55">
        <f>IF($E62=0,"…",患者数!H62/患者数!$E62*100)</f>
        <v>2.2072138207801109</v>
      </c>
      <c r="I62" s="59">
        <f>IF($E62=0,"…",患者数!I62/患者数!$E62*100)</f>
        <v>2.0750746341702149</v>
      </c>
      <c r="J62" s="59">
        <f>IF($E62=0,"…",患者数!J62/患者数!$E62*100)</f>
        <v>3.9152351588117258E-2</v>
      </c>
      <c r="K62" s="59">
        <f>IF($E62=0,"…",患者数!K62/患者数!$E62*100)</f>
        <v>0.13703323055841041</v>
      </c>
      <c r="L62" s="36">
        <f>+患者数!L62</f>
        <v>10581</v>
      </c>
      <c r="M62" s="59">
        <f>IF((患者数!$L62+患者数!$R62)=0,"…",患者数!M62/(患者数!$L62+患者数!$R62)*100)</f>
        <v>19.180734856007945</v>
      </c>
      <c r="N62" s="59">
        <f>IF((患者数!$L62+患者数!$R62)=0,"…",患者数!N62/(患者数!$L62+患者数!$R62)*100)</f>
        <v>8.5203574975173773</v>
      </c>
      <c r="O62" s="59">
        <f>IF((患者数!$L62+患者数!$R62)=0,"…",患者数!O62/(患者数!$L62+患者数!$R62)*100)</f>
        <v>12.790466732869909</v>
      </c>
      <c r="P62" s="59">
        <f>IF((患者数!$L62+患者数!$R62)=0,"…",患者数!P62/(患者数!$L62+患者数!$R62)*100)</f>
        <v>12.045680238331679</v>
      </c>
      <c r="Q62" s="59">
        <f>IF((患者数!$L62+患者数!$R62)=0,"…",患者数!Q62/(患者数!$L62+患者数!$R62)*100)</f>
        <v>6.2810327706057603</v>
      </c>
      <c r="R62" s="59">
        <f>IF((患者数!$L62+患者数!$R62)=0,"…",患者数!R62/(患者数!$L62+患者数!$R62)*100)</f>
        <v>47.462760675273088</v>
      </c>
      <c r="S62" s="36">
        <f>+患者数!S62</f>
        <v>20146</v>
      </c>
      <c r="T62" s="59">
        <f>IF(患者数!$S62=0,"…",患者数!T62/患者数!$S62*100)</f>
        <v>3.3952149310036734</v>
      </c>
      <c r="U62" s="59">
        <f>IF(患者数!$S62=0,"…",患者数!U62/患者数!$S62*100)</f>
        <v>4.9637645190112175E-3</v>
      </c>
      <c r="V62" s="59">
        <f>IF(患者数!$S62=0,"…",患者数!V62/患者数!$S62*100)</f>
        <v>1.9706145140474536</v>
      </c>
      <c r="W62" s="59">
        <f>IF(患者数!$S62=0,"…",患者数!W62/患者数!$S62*100)</f>
        <v>1.4643105331083093</v>
      </c>
      <c r="X62" s="36">
        <f>+患者数!X62</f>
        <v>20361</v>
      </c>
      <c r="Y62" s="59">
        <f>IF(患者数!$X62=0,"…",患者数!Y62/患者数!$X62*100)</f>
        <v>0.64338686704975201</v>
      </c>
      <c r="Z62" s="36">
        <f>+患者数!Z62</f>
        <v>20324</v>
      </c>
      <c r="AA62" s="59">
        <f>IF(患者数!$Z62=0,"…",患者数!AA62/患者数!$Z62*100)</f>
        <v>3.2277110804959652</v>
      </c>
      <c r="AB62" s="59">
        <f>IF(患者数!$Z62=0,"…",患者数!AB62/患者数!$Z62*100)</f>
        <v>7.5231253690218463</v>
      </c>
      <c r="AC62" s="59">
        <f>IF(患者数!$Z62=0,"…",患者数!AC62/患者数!$Z62*100)</f>
        <v>6.829364298366464</v>
      </c>
      <c r="AD62" s="59">
        <f>IF(患者数!$Z62=0,"…",患者数!AD62/患者数!$Z62*100)</f>
        <v>1.0431017516236962</v>
      </c>
      <c r="AE62" s="59">
        <f>IF(患者数!$Z62=0,"…",患者数!AE62/患者数!$Z62*100)</f>
        <v>0.1082464081873647</v>
      </c>
      <c r="AF62" s="59">
        <f>IF($E62=0,"…",患者数!AF62/患者数!$E62*100)</f>
        <v>4.8940439485146578E-2</v>
      </c>
      <c r="AG62" s="59">
        <f>IF($E62=0,"…",患者数!AG62/患者数!$E62*100)</f>
        <v>2.0212401507365536</v>
      </c>
      <c r="AH62" s="59">
        <f>IF($E62=0,"…",患者数!AH62/患者数!$E62*100)</f>
        <v>0.1615034503009837</v>
      </c>
      <c r="AI62" s="59">
        <f>IF($E62=0,"…",患者数!AI62/患者数!$E62*100)</f>
        <v>0.17618558214652769</v>
      </c>
      <c r="AJ62" s="36">
        <f>+患者数!AJ62</f>
        <v>20303</v>
      </c>
      <c r="AK62" s="63">
        <f>IF(患者数!E62=0,"…",患者数!AK62/患者数!$E62*100)</f>
        <v>0</v>
      </c>
      <c r="AL62" s="59">
        <f>IF(患者数!AJ62=0,"…",患者数!AL62/患者数!$AJ62*100)</f>
        <v>8.8656848741565292E-2</v>
      </c>
      <c r="AM62" s="36">
        <f>+患者数!AM62</f>
        <v>20444</v>
      </c>
      <c r="AN62" s="59">
        <f>IF(患者数!$E62=0,"…",患者数!AN62/患者数!$E62*100)</f>
        <v>0.75857681201977201</v>
      </c>
      <c r="AO62" s="59">
        <f>IF(患者数!$AM62=0,"…",患者数!AO62/患者数!$AM62*100)</f>
        <v>1.2962238309528469</v>
      </c>
      <c r="AP62" s="36">
        <f>+患者数!AP62</f>
        <v>19931</v>
      </c>
      <c r="AQ62" s="59">
        <f>IF(患者数!$AP62=0,"…",患者数!AQ62/患者数!$AP62*100)</f>
        <v>2.0771662234709747</v>
      </c>
      <c r="AR62" s="59">
        <f>IF(患者数!$AP62=0,"…",患者数!AR62/患者数!$AP62*100)</f>
        <v>0.23079624705233054</v>
      </c>
      <c r="AS62" s="59">
        <f>IF($E62=0,"…",患者数!AS62/患者数!$E62*100)</f>
        <v>1.2039348113346058</v>
      </c>
      <c r="AT62" s="59">
        <f>IF($E62=0,"…",患者数!AT62/患者数!$E62*100)</f>
        <v>0.14192727450692508</v>
      </c>
      <c r="AU62" s="59">
        <f>IF($E62=0,"…",患者数!AU62/患者数!$E62*100)</f>
        <v>3.9152351588117258E-2</v>
      </c>
      <c r="AV62" s="59">
        <f>IF($E62=0,"…",患者数!AV62/患者数!$E62*100)</f>
        <v>1.6101404590613224</v>
      </c>
      <c r="AW62" s="36">
        <f>+患者数!AW62</f>
        <v>20360</v>
      </c>
      <c r="AX62" s="59">
        <f>IF($AW62=0,"…",患者数!AX62/$AW62*100)</f>
        <v>20.766208251473479</v>
      </c>
      <c r="AY62" s="59">
        <f>IF($AW62=0,"…",患者数!AY62/$AW62*100)</f>
        <v>13.084479371316307</v>
      </c>
      <c r="AZ62" s="59">
        <f>IF($AW62=0,"…",患者数!AZ62/$AW62*100)</f>
        <v>15.918467583497053</v>
      </c>
      <c r="BA62" s="59">
        <f>IF($AW62=0,"…",患者数!BA62/$AW62*100)</f>
        <v>2.4017681728880156</v>
      </c>
      <c r="BB62" s="59">
        <f>IF($AW62=0,"…",患者数!BB62/$AW62*100)</f>
        <v>14.091355599214145</v>
      </c>
      <c r="BC62" s="59">
        <f>IF($AW62=0,"…",患者数!BC62/$AW62*100)</f>
        <v>4.9901768172888019</v>
      </c>
      <c r="BD62" s="59">
        <f>IF($AW62=0,"…",患者数!BD62/$AW62*100)</f>
        <v>0.58939096267190572</v>
      </c>
      <c r="BE62" s="59">
        <f>IF($AW62=0,"…",患者数!BE62/$AW62*100)</f>
        <v>4.0471512770137528</v>
      </c>
      <c r="BF62" s="59">
        <f>IF($AW62=0,"…",患者数!BF62/$AW62*100)</f>
        <v>0.45186640471512773</v>
      </c>
      <c r="BG62" s="59" t="s">
        <v>77</v>
      </c>
      <c r="BH62" s="59" t="s">
        <v>77</v>
      </c>
      <c r="BI62" s="59" t="s">
        <v>77</v>
      </c>
      <c r="BJ62" s="59" t="s">
        <v>77</v>
      </c>
      <c r="BK62" s="31"/>
      <c r="BL62" s="37"/>
    </row>
    <row r="63" spans="1:76" s="19" customFormat="1" ht="16.95" customHeight="1" x14ac:dyDescent="0.15">
      <c r="A63" s="97"/>
      <c r="B63" s="101"/>
      <c r="C63" s="44" t="s">
        <v>78</v>
      </c>
      <c r="D63" s="35">
        <f>+患者数!D63</f>
        <v>19801</v>
      </c>
      <c r="E63" s="35">
        <f>+患者数!E63</f>
        <v>19558</v>
      </c>
      <c r="F63" s="56">
        <f>IF($E63=0,"…",患者数!F63/患者数!$E63*100)</f>
        <v>1.5338991716944472E-2</v>
      </c>
      <c r="G63" s="56">
        <f>IF($E63=0,"…",患者数!G63/患者数!$E63*100)</f>
        <v>0.1687289088863892</v>
      </c>
      <c r="H63" s="56">
        <f>IF($E63=0,"…",患者数!H63/患者数!$E63*100)</f>
        <v>1.6463851109520402</v>
      </c>
      <c r="I63" s="56">
        <f>IF($E63=0,"…",患者数!I63/患者数!$E63*100)</f>
        <v>1.5185601799775028</v>
      </c>
      <c r="J63" s="56">
        <f>IF($E63=0,"…",患者数!J63/患者数!$E63*100)</f>
        <v>3.5790980672870433E-2</v>
      </c>
      <c r="K63" s="56">
        <f>IF($E63=0,"…",患者数!K63/患者数!$E63*100)</f>
        <v>0.10225994477962982</v>
      </c>
      <c r="L63" s="35">
        <f>+患者数!L63</f>
        <v>9332</v>
      </c>
      <c r="M63" s="56">
        <f>IF((患者数!$L63+患者数!$R63)=0,"…",患者数!M63/(患者数!$L63+患者数!$R63)*100)</f>
        <v>18.57527438393042</v>
      </c>
      <c r="N63" s="56">
        <f>IF((患者数!$L63+患者数!$R63)=0,"…",患者数!N63/(患者数!$L63+患者数!$R63)*100)</f>
        <v>8.2159867467384551</v>
      </c>
      <c r="O63" s="56">
        <f>IF((患者数!$L63+患者数!$R63)=0,"…",患者数!O63/(患者数!$L63+患者数!$R63)*100)</f>
        <v>11.285980534272106</v>
      </c>
      <c r="P63" s="56">
        <f>IF((患者数!$L63+患者数!$R63)=0,"…",患者数!P63/(患者数!$L63+患者数!$R63)*100)</f>
        <v>10.235038310209154</v>
      </c>
      <c r="Q63" s="56">
        <f>IF((患者数!$L63+患者数!$R63)=0,"…",患者数!Q63/(患者数!$L63+患者数!$R63)*100)</f>
        <v>5.927728308138331</v>
      </c>
      <c r="R63" s="56">
        <f>IF((患者数!$L63+患者数!$R63)=0,"…",患者数!R63/(患者数!$L63+患者数!$R63)*100)</f>
        <v>51.687720024849867</v>
      </c>
      <c r="S63" s="35">
        <f>+患者数!S63</f>
        <v>19202</v>
      </c>
      <c r="T63" s="56">
        <f>IF(患者数!$S63=0,"…",患者数!T63/患者数!$S63*100)</f>
        <v>3.6194146443078847</v>
      </c>
      <c r="U63" s="56">
        <f>IF(患者数!$S63=0,"…",患者数!U63/患者数!$S63*100)</f>
        <v>1.0415581710238516E-2</v>
      </c>
      <c r="V63" s="56">
        <f>IF(患者数!$S63=0,"…",患者数!V63/患者数!$S63*100)</f>
        <v>2.1664409957296118</v>
      </c>
      <c r="W63" s="56">
        <f>IF(患者数!$S63=0,"…",患者数!W63/患者数!$S63*100)</f>
        <v>1.4738048119987501</v>
      </c>
      <c r="X63" s="35" t="str">
        <f>+患者数!X63</f>
        <v>…</v>
      </c>
      <c r="Y63" s="56" t="s">
        <v>77</v>
      </c>
      <c r="Z63" s="35">
        <f>+患者数!Z63</f>
        <v>19347</v>
      </c>
      <c r="AA63" s="56">
        <f>IF(患者数!$Z63=0,"…",患者数!AA63/患者数!$Z63*100)</f>
        <v>3.0599059285677366</v>
      </c>
      <c r="AB63" s="56">
        <f>IF(患者数!$Z63=0,"…",患者数!AB63/患者数!$Z63*100)</f>
        <v>6.988163539566858</v>
      </c>
      <c r="AC63" s="56">
        <f>IF(患者数!$Z63=0,"…",患者数!AC63/患者数!$Z63*100)</f>
        <v>6.3627435778156824</v>
      </c>
      <c r="AD63" s="56">
        <f>IF(患者数!$Z63=0,"…",患者数!AD63/患者数!$Z63*100)</f>
        <v>0.84250788235902208</v>
      </c>
      <c r="AE63" s="56">
        <f>IF(患者数!$Z63=0,"…",患者数!AE63/患者数!$Z63*100)</f>
        <v>9.8206440274978032E-2</v>
      </c>
      <c r="AF63" s="56">
        <f>IF($E63=0,"…",患者数!AF63/患者数!$E63*100)</f>
        <v>3.5790980672870433E-2</v>
      </c>
      <c r="AG63" s="56">
        <f>IF($E63=0,"…",患者数!AG63/患者数!$E63*100)</f>
        <v>2.2190408017179668</v>
      </c>
      <c r="AH63" s="56">
        <f>IF($E63=0,"…",患者数!AH63/患者数!$E63*100)</f>
        <v>0.1738419061253707</v>
      </c>
      <c r="AI63" s="56">
        <f>IF($E63=0,"…",患者数!AI63/患者数!$E63*100)</f>
        <v>0.1840679006033337</v>
      </c>
      <c r="AJ63" s="35" t="s">
        <v>77</v>
      </c>
      <c r="AK63" s="56">
        <f>IF(患者数!E63=0,"…",患者数!AK63/患者数!$E63*100)</f>
        <v>0</v>
      </c>
      <c r="AL63" s="56" t="s">
        <v>77</v>
      </c>
      <c r="AM63" s="35" t="s">
        <v>77</v>
      </c>
      <c r="AN63" s="56">
        <f>IF(患者数!$E63=0,"…",患者数!AN63/患者数!$E63*100)</f>
        <v>0.51129972389814915</v>
      </c>
      <c r="AO63" s="56" t="s">
        <v>77</v>
      </c>
      <c r="AP63" s="35">
        <f>+患者数!AP63</f>
        <v>19149</v>
      </c>
      <c r="AQ63" s="56">
        <f>IF(患者数!$AP63=0,"…",患者数!AQ63/患者数!$AP63*100)</f>
        <v>1.7442164081675284</v>
      </c>
      <c r="AR63" s="56">
        <f>IF(患者数!$AP63=0,"…",患者数!AR63/患者数!$AP63*100)</f>
        <v>0.2402214214841506</v>
      </c>
      <c r="AS63" s="56">
        <f>IF($E63=0,"…",患者数!AS63/患者数!$E63*100)</f>
        <v>1.2220063401165764</v>
      </c>
      <c r="AT63" s="56">
        <f>IF($E63=0,"…",患者数!AT63/患者数!$E63*100)</f>
        <v>0.11248593925759282</v>
      </c>
      <c r="AU63" s="56">
        <f>IF($E63=0,"…",患者数!AU63/患者数!$E63*100)</f>
        <v>2.0451988955925964E-2</v>
      </c>
      <c r="AV63" s="56">
        <f>IF($E63=0,"…",患者数!AV63/患者数!$E63*100)</f>
        <v>1.6719500971469476</v>
      </c>
      <c r="AW63" s="35">
        <f>+患者数!AW63</f>
        <v>19478</v>
      </c>
      <c r="AX63" s="56">
        <f>IF($AW63=0,"…",患者数!AX63/$AW63*100)</f>
        <v>22.214806448300646</v>
      </c>
      <c r="AY63" s="56">
        <f>IF($AW63=0,"…",患者数!AY63/$AW63*100)</f>
        <v>13.954204743813534</v>
      </c>
      <c r="AZ63" s="56">
        <f>IF($AW63=0,"…",患者数!AZ63/$AW63*100)</f>
        <v>17.414518944450151</v>
      </c>
      <c r="BA63" s="56">
        <f>IF($AW63=0,"…",患者数!BA63/$AW63*100)</f>
        <v>2.4643187185542663</v>
      </c>
      <c r="BB63" s="56">
        <f>IF($AW63=0,"…",患者数!BB63/$AW63*100)</f>
        <v>14.975870212547489</v>
      </c>
      <c r="BC63" s="56">
        <f>IF($AW63=0,"…",患者数!BC63/$AW63*100)</f>
        <v>4.6103296026286067</v>
      </c>
      <c r="BD63" s="56">
        <f>IF($AW63=0,"…",患者数!BD63/$AW63*100)</f>
        <v>0.59040969298695967</v>
      </c>
      <c r="BE63" s="56">
        <f>IF($AW63=0,"…",患者数!BE63/$AW63*100)</f>
        <v>4.456309682718965</v>
      </c>
      <c r="BF63" s="56">
        <f>IF($AW63=0,"…",患者数!BF63/$AW63*100)</f>
        <v>0.37478180511346132</v>
      </c>
      <c r="BG63" s="56" t="s">
        <v>77</v>
      </c>
      <c r="BH63" s="56" t="s">
        <v>77</v>
      </c>
      <c r="BI63" s="56" t="s">
        <v>77</v>
      </c>
      <c r="BJ63" s="56" t="s">
        <v>77</v>
      </c>
      <c r="BK63" s="31"/>
      <c r="BL63" s="37"/>
    </row>
    <row r="64" spans="1:76" s="19" customFormat="1" ht="16.95" customHeight="1" x14ac:dyDescent="0.15">
      <c r="A64" s="97"/>
      <c r="B64" s="101"/>
      <c r="C64" s="44" t="s">
        <v>79</v>
      </c>
      <c r="D64" s="35">
        <f>+患者数!D64</f>
        <v>18677</v>
      </c>
      <c r="E64" s="35">
        <f>+患者数!E64</f>
        <v>18486</v>
      </c>
      <c r="F64" s="56">
        <f>IF($E64=0,"…",患者数!F64/患者数!$E64*100)</f>
        <v>4.3275992643081247E-2</v>
      </c>
      <c r="G64" s="56">
        <f>IF($E64=0,"…",患者数!G64/患者数!$E64*100)</f>
        <v>0.17851346965271017</v>
      </c>
      <c r="H64" s="56">
        <f>IF($E64=0,"…",患者数!H64/患者数!$E64*100)</f>
        <v>1.2820512820512819</v>
      </c>
      <c r="I64" s="56">
        <f>IF($E64=0,"…",患者数!I64/患者数!$E64*100)</f>
        <v>1.1846802986043492</v>
      </c>
      <c r="J64" s="56">
        <f>IF($E64=0,"…",患者数!J64/患者数!$E64*100)</f>
        <v>2.1637996321540624E-2</v>
      </c>
      <c r="K64" s="56">
        <f>IF($E64=0,"…",患者数!K64/患者数!$E64*100)</f>
        <v>8.1142486205777339E-2</v>
      </c>
      <c r="L64" s="35">
        <f>+患者数!L64</f>
        <v>8124</v>
      </c>
      <c r="M64" s="56">
        <f>IF((患者数!$L64+患者数!$R64)=0,"…",患者数!M64/(患者数!$L64+患者数!$R64)*100)</f>
        <v>16.961362148002621</v>
      </c>
      <c r="N64" s="56">
        <f>IF((患者数!$L64+患者数!$R64)=0,"…",患者数!N64/(患者数!$L64+患者数!$R64)*100)</f>
        <v>7.7384850469329844</v>
      </c>
      <c r="O64" s="56">
        <f>IF((患者数!$L64+患者数!$R64)=0,"…",患者数!O64/(患者数!$L64+患者数!$R64)*100)</f>
        <v>10.669067889107183</v>
      </c>
      <c r="P64" s="56">
        <f>IF((患者数!$L64+患者数!$R64)=0,"…",患者数!P64/(患者数!$L64+患者数!$R64)*100)</f>
        <v>8.9663828858327879</v>
      </c>
      <c r="Q64" s="56">
        <f>IF((患者数!$L64+患者数!$R64)=0,"…",患者数!Q64/(患者数!$L64+患者数!$R64)*100)</f>
        <v>5.5937568216546607</v>
      </c>
      <c r="R64" s="56">
        <f>IF((患者数!$L64+患者数!$R64)=0,"…",患者数!R64/(患者数!$L64+患者数!$R64)*100)</f>
        <v>55.664702030124424</v>
      </c>
      <c r="S64" s="35">
        <f>+患者数!S64</f>
        <v>18238</v>
      </c>
      <c r="T64" s="56">
        <f>IF(患者数!$S64=0,"…",患者数!T64/患者数!$S64*100)</f>
        <v>3.6133347954819608</v>
      </c>
      <c r="U64" s="56">
        <f>IF(患者数!$S64=0,"…",患者数!U64/患者数!$S64*100)</f>
        <v>2.7415286763899548E-2</v>
      </c>
      <c r="V64" s="56">
        <f>IF(患者数!$S64=0,"…",患者数!V64/患者数!$S64*100)</f>
        <v>1.9300361881785282</v>
      </c>
      <c r="W64" s="56">
        <f>IF(患者数!$S64=0,"…",患者数!W64/患者数!$S64*100)</f>
        <v>1.6942647220089924</v>
      </c>
      <c r="X64" s="35">
        <f>+患者数!X64</f>
        <v>18572</v>
      </c>
      <c r="Y64" s="56">
        <f>IF(患者数!$X64=0,"…",患者数!Y64/患者数!$X64*100)</f>
        <v>0.82920525522291633</v>
      </c>
      <c r="Z64" s="35">
        <f>+患者数!Z64</f>
        <v>18327</v>
      </c>
      <c r="AA64" s="56">
        <f>IF(患者数!$Z64=0,"…",患者数!AA64/患者数!$Z64*100)</f>
        <v>2.6136301631472691</v>
      </c>
      <c r="AB64" s="56">
        <f>IF(患者数!$Z64=0,"…",患者数!AB64/患者数!$Z64*100)</f>
        <v>7.0933595241992693</v>
      </c>
      <c r="AC64" s="56">
        <f>IF(患者数!$Z64=0,"…",患者数!AC64/患者数!$Z64*100)</f>
        <v>6.3458285589567298</v>
      </c>
      <c r="AD64" s="56">
        <f>IF(患者数!$Z64=0,"…",患者数!AD64/患者数!$Z64*100)</f>
        <v>1.0367217766137393</v>
      </c>
      <c r="AE64" s="56">
        <f>IF(患者数!$Z64=0,"…",患者数!AE64/患者数!$Z64*100)</f>
        <v>0.12004146887106455</v>
      </c>
      <c r="AF64" s="56">
        <f>IF($E64=0,"…",患者数!AF64/患者数!$E64*100)</f>
        <v>0</v>
      </c>
      <c r="AG64" s="56">
        <f>IF($E64=0,"…",患者数!AG64/患者数!$E64*100)</f>
        <v>2.0718381477875152</v>
      </c>
      <c r="AH64" s="56">
        <f>IF($E64=0,"…",患者数!AH64/患者数!$E64*100)</f>
        <v>0.12982797792924375</v>
      </c>
      <c r="AI64" s="56">
        <f>IF($E64=0,"…",患者数!AI64/患者数!$E64*100)</f>
        <v>0.17851346965271017</v>
      </c>
      <c r="AJ64" s="35" t="s">
        <v>77</v>
      </c>
      <c r="AK64" s="56">
        <f>IF(患者数!E64=0,"…",患者数!AK64/患者数!$E64*100)</f>
        <v>0</v>
      </c>
      <c r="AL64" s="56" t="s">
        <v>77</v>
      </c>
      <c r="AM64" s="35" t="s">
        <v>77</v>
      </c>
      <c r="AN64" s="56">
        <f>IF(患者数!$E64=0,"…",患者数!AN64/患者数!$E64*100)</f>
        <v>0.48144541815427888</v>
      </c>
      <c r="AO64" s="56" t="s">
        <v>77</v>
      </c>
      <c r="AP64" s="35">
        <f>+患者数!AP64</f>
        <v>18084</v>
      </c>
      <c r="AQ64" s="56">
        <f>IF(患者数!$AP64=0,"…",患者数!AQ64/患者数!$AP64*100)</f>
        <v>1.4819730148197301</v>
      </c>
      <c r="AR64" s="56">
        <f>IF(患者数!$AP64=0,"…",患者数!AR64/患者数!$AP64*100)</f>
        <v>0.22671975226719751</v>
      </c>
      <c r="AS64" s="56">
        <f>IF($E64=0,"…",患者数!AS64/患者数!$E64*100)</f>
        <v>1.2874607811316672</v>
      </c>
      <c r="AT64" s="56">
        <f>IF($E64=0,"…",患者数!AT64/患者数!$E64*100)</f>
        <v>0.16769447149193986</v>
      </c>
      <c r="AU64" s="56">
        <f>IF($E64=0,"…",患者数!AU64/患者数!$E64*100)</f>
        <v>3.2456994482310937E-2</v>
      </c>
      <c r="AV64" s="56">
        <f>IF($E64=0,"…",患者数!AV64/患者数!$E64*100)</f>
        <v>1.763496700205561</v>
      </c>
      <c r="AW64" s="35">
        <f>+患者数!AW64</f>
        <v>18417</v>
      </c>
      <c r="AX64" s="56">
        <f>IF($AW64=0,"…",患者数!AX64/$AW64*100)</f>
        <v>25.910843242656238</v>
      </c>
      <c r="AY64" s="56">
        <f>IF($AW64=0,"…",患者数!AY64/$AW64*100)</f>
        <v>15.545419992398326</v>
      </c>
      <c r="AZ64" s="56">
        <f>IF($AW64=0,"…",患者数!AZ64/$AW64*100)</f>
        <v>18.265732746918609</v>
      </c>
      <c r="BA64" s="56">
        <f>IF($AW64=0,"…",患者数!BA64/$AW64*100)</f>
        <v>2.6171472009556389</v>
      </c>
      <c r="BB64" s="56">
        <f>IF($AW64=0,"…",患者数!BB64/$AW64*100)</f>
        <v>14.421458435141446</v>
      </c>
      <c r="BC64" s="56">
        <f>IF($AW64=0,"…",患者数!BC64/$AW64*100)</f>
        <v>4.6370201444317747</v>
      </c>
      <c r="BD64" s="56">
        <f>IF($AW64=0,"…",患者数!BD64/$AW64*100)</f>
        <v>0.64071238529619368</v>
      </c>
      <c r="BE64" s="56">
        <f>IF($AW64=0,"…",患者数!BE64/$AW64*100)</f>
        <v>4.6478796763859478</v>
      </c>
      <c r="BF64" s="56">
        <f>IF($AW64=0,"…",患者数!BF64/$AW64*100)</f>
        <v>0.39094315035021987</v>
      </c>
      <c r="BG64" s="56" t="s">
        <v>77</v>
      </c>
      <c r="BH64" s="56" t="s">
        <v>77</v>
      </c>
      <c r="BI64" s="56" t="s">
        <v>77</v>
      </c>
      <c r="BJ64" s="56" t="s">
        <v>77</v>
      </c>
      <c r="BK64" s="31"/>
      <c r="BL64" s="37"/>
    </row>
    <row r="65" spans="1:64" s="19" customFormat="1" ht="16.95" customHeight="1" x14ac:dyDescent="0.15">
      <c r="A65" s="97"/>
      <c r="B65" s="101"/>
      <c r="C65" s="45" t="s">
        <v>84</v>
      </c>
      <c r="D65" s="40">
        <f>+患者数!D65</f>
        <v>59020</v>
      </c>
      <c r="E65" s="40">
        <f>+患者数!E65</f>
        <v>58477</v>
      </c>
      <c r="F65" s="57">
        <f>IF($E65=0,"…",患者数!F65/患者数!$E65*100)</f>
        <v>2.5651110693093011E-2</v>
      </c>
      <c r="G65" s="68">
        <f>IF($E65=0,"…",患者数!G65/患者数!$E65*100)</f>
        <v>0.16587718248200148</v>
      </c>
      <c r="H65" s="68">
        <f>IF($E65=0,"…",患者数!H65/患者数!$E65*100)</f>
        <v>1.727174786668263</v>
      </c>
      <c r="I65" s="57">
        <f>IF($E65=0,"…",患者数!I65/患者数!$E65*100)</f>
        <v>1.6074696034338285</v>
      </c>
      <c r="J65" s="57">
        <f>IF($E65=0,"…",患者数!J65/患者数!$E65*100)</f>
        <v>3.2491406877917815E-2</v>
      </c>
      <c r="K65" s="57">
        <f>IF($E65=0,"…",患者数!K65/患者数!$E65*100)</f>
        <v>0.10773466491099065</v>
      </c>
      <c r="L65" s="40">
        <f>+患者数!L65</f>
        <v>28037</v>
      </c>
      <c r="M65" s="57">
        <f>IF((患者数!$L65+患者数!$R65)=0,"…",患者数!M65/(患者数!$L65+患者数!$R65)*100)</f>
        <v>18.274489442713744</v>
      </c>
      <c r="N65" s="57">
        <f>IF((患者数!$L65+患者数!$R65)=0,"…",患者数!N65/(患者数!$L65+患者数!$R65)*100)</f>
        <v>8.170647282796816</v>
      </c>
      <c r="O65" s="57">
        <f>IF((患者数!$L65+患者数!$R65)=0,"…",患者数!O65/(患者数!$L65+患者数!$R65)*100)</f>
        <v>11.614745586708205</v>
      </c>
      <c r="P65" s="57">
        <f>IF((患者数!$L65+患者数!$R65)=0,"…",患者数!P65/(患者数!$L65+患者数!$R65)*100)</f>
        <v>10.463828314295604</v>
      </c>
      <c r="Q65" s="57">
        <f>IF((患者数!$L65+患者数!$R65)=0,"…",患者数!Q65/(患者数!$L65+患者数!$R65)*100)</f>
        <v>5.9449636552440293</v>
      </c>
      <c r="R65" s="57">
        <f>IF((患者数!$L65+患者数!$R65)=0,"…",患者数!R65/(患者数!$L65+患者数!$R65)*100)</f>
        <v>51.476289373485642</v>
      </c>
      <c r="S65" s="40">
        <f>+患者数!S65</f>
        <v>57586</v>
      </c>
      <c r="T65" s="57">
        <f>IF(患者数!$S65=0,"…",患者数!T65/患者数!$S65*100)</f>
        <v>3.5390546313340052</v>
      </c>
      <c r="U65" s="57">
        <f>IF(患者数!$S65=0,"…",患者数!U65/患者数!$S65*100)</f>
        <v>1.3892265481193345E-2</v>
      </c>
      <c r="V65" s="57">
        <f>IF(患者数!$S65=0,"…",患者数!V65/患者数!$S65*100)</f>
        <v>2.0230611606987812</v>
      </c>
      <c r="W65" s="57">
        <f>IF(患者数!$S65=0,"…",患者数!W65/患者数!$S65*100)</f>
        <v>1.5403049352273122</v>
      </c>
      <c r="X65" s="40">
        <f>+患者数!X65</f>
        <v>38933</v>
      </c>
      <c r="Y65" s="57">
        <f>IF(患者数!$X65=0,"…",患者数!Y65/患者数!$X65*100)</f>
        <v>0.73202681529807623</v>
      </c>
      <c r="Z65" s="40">
        <f>+患者数!Z65</f>
        <v>57998</v>
      </c>
      <c r="AA65" s="57">
        <f>IF(患者数!$Z65=0,"…",患者数!AA65/患者数!$Z65*100)</f>
        <v>2.9776888858236492</v>
      </c>
      <c r="AB65" s="57">
        <f>IF(患者数!$Z65=0,"…",患者数!AB65/患者数!$Z65*100)</f>
        <v>7.2088692713541844</v>
      </c>
      <c r="AC65" s="57">
        <f>IF(患者数!$Z65=0,"…",患者数!AC65/患者数!$Z65*100)</f>
        <v>6.5209145142935965</v>
      </c>
      <c r="AD65" s="57">
        <f>IF(患者数!$Z65=0,"…",患者数!AD65/患者数!$Z65*100)</f>
        <v>0.97417152315597089</v>
      </c>
      <c r="AE65" s="57">
        <f>IF(患者数!$Z65=0,"…",患者数!AE65/患者数!$Z65*100)</f>
        <v>0.10862443532535604</v>
      </c>
      <c r="AF65" s="57">
        <f>IF($E65=0,"…",患者数!AF65/患者数!$E65*100)</f>
        <v>2.9071258785505413E-2</v>
      </c>
      <c r="AG65" s="57">
        <f>IF($E65=0,"…",患者数!AG65/患者数!$E65*100)</f>
        <v>2.1033910768336268</v>
      </c>
      <c r="AH65" s="57">
        <f>IF($E65=0,"…",患者数!AH65/患者数!$E65*100)</f>
        <v>0.15561673820476427</v>
      </c>
      <c r="AI65" s="57">
        <f>IF($E65=0,"…",患者数!AI65/患者数!$E65*100)</f>
        <v>0.17955777485165109</v>
      </c>
      <c r="AJ65" s="40">
        <f>+患者数!AJ65</f>
        <v>20303</v>
      </c>
      <c r="AK65" s="58">
        <f>IF(患者数!E65=0,"…",患者数!AK65/患者数!$E65*100)</f>
        <v>0</v>
      </c>
      <c r="AL65" s="57">
        <f>IF(患者数!AJ65=0,"…",患者数!AL65/患者数!$AJ65*100)</f>
        <v>8.8656848741565292E-2</v>
      </c>
      <c r="AM65" s="40">
        <f>+患者数!AM65</f>
        <v>20444</v>
      </c>
      <c r="AN65" s="59">
        <f>IF(患者数!$E65=0,"…",患者数!AN65/患者数!$E65*100)</f>
        <v>0.58826547189493306</v>
      </c>
      <c r="AO65" s="57">
        <f>IF(患者数!$AM65=0,"…",患者数!AO65/患者数!$AM65*100)</f>
        <v>1.2962238309528469</v>
      </c>
      <c r="AP65" s="40">
        <f>+患者数!AP65</f>
        <v>57164</v>
      </c>
      <c r="AQ65" s="57">
        <f>IF(患者数!$AP65=0,"…",患者数!AQ65/患者数!$AP65*100)</f>
        <v>1.7773423833181721</v>
      </c>
      <c r="AR65" s="57">
        <f>IF(患者数!$AP65=0,"…",患者数!AR65/患者数!$AP65*100)</f>
        <v>0.23266391435168987</v>
      </c>
      <c r="AS65" s="57">
        <f>IF($E65=0,"…",患者数!AS65/患者数!$E65*100)</f>
        <v>1.2363835354070831</v>
      </c>
      <c r="AT65" s="57">
        <f>IF($E65=0,"…",患者数!AT65/患者数!$E65*100)</f>
        <v>0.14022607178890845</v>
      </c>
      <c r="AU65" s="57">
        <f>IF($E65=0,"…",患者数!AU65/患者数!$E65*100)</f>
        <v>3.0781332831711614E-2</v>
      </c>
      <c r="AV65" s="57">
        <f>IF($E65=0,"…",患者数!AV65/患者数!$E65*100)</f>
        <v>1.6792927133744893</v>
      </c>
      <c r="AW65" s="40">
        <f>+患者数!AW65</f>
        <v>58255</v>
      </c>
      <c r="AX65" s="57">
        <f>IF($AW65=0,"…",患者数!AX65/$AW65*100)</f>
        <v>22.877006265556606</v>
      </c>
      <c r="AY65" s="57">
        <f>IF($AW65=0,"…",患者数!AY65/$AW65*100)</f>
        <v>14.153291562955969</v>
      </c>
      <c r="AZ65" s="57">
        <f>IF($AW65=0,"…",患者数!AZ65/$AW65*100)</f>
        <v>17.160758733155955</v>
      </c>
      <c r="BA65" s="57">
        <f>IF($AW65=0,"…",患者数!BA65/$AW65*100)</f>
        <v>2.490773324178182</v>
      </c>
      <c r="BB65" s="57">
        <f>IF($AW65=0,"…",患者数!BB65/$AW65*100)</f>
        <v>14.49145996051841</v>
      </c>
      <c r="BC65" s="57">
        <f>IF($AW65=0,"…",患者数!BC65/$AW65*100)</f>
        <v>4.7515234743798818</v>
      </c>
      <c r="BD65" s="57">
        <f>IF($AW65=0,"…",患者数!BD65/$AW65*100)</f>
        <v>0.60595657025148053</v>
      </c>
      <c r="BE65" s="57">
        <f>IF($AW65=0,"…",患者数!BE65/$AW65*100)</f>
        <v>4.373873487254313</v>
      </c>
      <c r="BF65" s="57">
        <f>IF($AW65=0,"…",患者数!BF65/$AW65*100)</f>
        <v>0.40683203158527165</v>
      </c>
      <c r="BG65" s="57" t="s">
        <v>77</v>
      </c>
      <c r="BH65" s="57" t="s">
        <v>77</v>
      </c>
      <c r="BI65" s="57" t="s">
        <v>77</v>
      </c>
      <c r="BJ65" s="57" t="s">
        <v>77</v>
      </c>
      <c r="BK65" s="31"/>
      <c r="BL65" s="37"/>
    </row>
    <row r="66" spans="1:64" s="19" customFormat="1" ht="16.95" customHeight="1" x14ac:dyDescent="0.15">
      <c r="A66" s="97"/>
      <c r="B66" s="102" t="s">
        <v>87</v>
      </c>
      <c r="C66" s="103"/>
      <c r="D66" s="46">
        <f>+患者数!D66</f>
        <v>5811</v>
      </c>
      <c r="E66" s="46">
        <f>+患者数!E66</f>
        <v>4880</v>
      </c>
      <c r="F66" s="64">
        <f>IF($E66=0,"…",患者数!F66/患者数!$E66*100)</f>
        <v>0.12295081967213116</v>
      </c>
      <c r="G66" s="64">
        <f>IF($E66=0,"…",患者数!G66/患者数!$E66*100)</f>
        <v>0.90163934426229519</v>
      </c>
      <c r="H66" s="64">
        <f>IF($E66=0,"…",患者数!H66/患者数!$E66*100)</f>
        <v>1.0450819672131149</v>
      </c>
      <c r="I66" s="64">
        <f>IF($E66=0,"…",患者数!I66/患者数!$E66*100)</f>
        <v>1.0245901639344261</v>
      </c>
      <c r="J66" s="64">
        <f>IF($E66=0,"…",患者数!J66/患者数!$E66*100)</f>
        <v>2.0491803278688523E-2</v>
      </c>
      <c r="K66" s="64">
        <f>IF($E66=0,"…",患者数!K66/患者数!$E66*100)</f>
        <v>2.0491803278688523E-2</v>
      </c>
      <c r="L66" s="46">
        <f>+患者数!L66</f>
        <v>2896</v>
      </c>
      <c r="M66" s="64">
        <f>IF((患者数!$L66+患者数!$R66)=0,"…",患者数!M66/(患者数!$L66+患者数!$R66)*100)</f>
        <v>19.015075376884422</v>
      </c>
      <c r="N66" s="64">
        <f>IF((患者数!$L66+患者数!$R66)=0,"…",患者数!N66/(患者数!$L66+患者数!$R66)*100)</f>
        <v>9.708542713567839</v>
      </c>
      <c r="O66" s="64">
        <f>IF((患者数!$L66+患者数!$R66)=0,"…",患者数!O66/(患者数!$L66+患者数!$R66)*100)</f>
        <v>15.577889447236181</v>
      </c>
      <c r="P66" s="64">
        <f>IF((患者数!$L66+患者数!$R66)=0,"…",患者数!P66/(患者数!$L66+患者数!$R66)*100)</f>
        <v>13.909547738693467</v>
      </c>
      <c r="Q66" s="64">
        <f>IF((患者数!$L66+患者数!$R66)=0,"…",患者数!Q66/(患者数!$L66+患者数!$R66)*100)</f>
        <v>5.8090452261306531</v>
      </c>
      <c r="R66" s="64">
        <f>IF((患者数!$L66+患者数!$R66)=0,"…",患者数!R66/(患者数!$L66+患者数!$R66)*100)</f>
        <v>41.788944723618087</v>
      </c>
      <c r="S66" s="46">
        <f>+患者数!S66</f>
        <v>4865</v>
      </c>
      <c r="T66" s="64">
        <f>IF(患者数!$S66=0,"…",患者数!T66/患者数!$S66*100)</f>
        <v>5.1593011305241525</v>
      </c>
      <c r="U66" s="64">
        <f>IF(患者数!$S66=0,"…",患者数!U66/患者数!$S66*100)</f>
        <v>4.1109969167523124E-2</v>
      </c>
      <c r="V66" s="64">
        <f>IF(患者数!$S66=0,"…",患者数!V66/患者数!$S66*100)</f>
        <v>2.7132579650565263</v>
      </c>
      <c r="W66" s="64">
        <f>IF(患者数!$S66=0,"…",患者数!W66/患者数!$S66*100)</f>
        <v>2.7132579650565263</v>
      </c>
      <c r="X66" s="46">
        <f>+患者数!X66</f>
        <v>2996</v>
      </c>
      <c r="Y66" s="64">
        <f>IF(患者数!$X66=0,"…",患者数!Y66/患者数!$X66*100)</f>
        <v>0.86782376502002667</v>
      </c>
      <c r="Z66" s="46">
        <f>+患者数!Z66</f>
        <v>4845</v>
      </c>
      <c r="AA66" s="64">
        <f>IF(患者数!$Z66=0,"…",患者数!AA66/患者数!$Z66*100)</f>
        <v>2.9927760577915374</v>
      </c>
      <c r="AB66" s="64">
        <f>IF(患者数!$Z66=0,"…",患者数!AB66/患者数!$Z66*100)</f>
        <v>5.2218782249742004</v>
      </c>
      <c r="AC66" s="64">
        <f>IF(患者数!$Z66=0,"…",患者数!AC66/患者数!$Z66*100)</f>
        <v>4.416924664602683</v>
      </c>
      <c r="AD66" s="64">
        <f>IF(患者数!$Z66=0,"…",患者数!AD66/患者数!$Z66*100)</f>
        <v>1.3828689370485037</v>
      </c>
      <c r="AE66" s="64">
        <f>IF(患者数!$Z66=0,"…",患者数!AE66/患者数!$Z66*100)</f>
        <v>6.1919504643962855E-2</v>
      </c>
      <c r="AF66" s="64">
        <f>IF($E66=0,"…",患者数!AF66/患者数!$E66*100)</f>
        <v>2.0491803278688523E-2</v>
      </c>
      <c r="AG66" s="64">
        <f>IF($E66=0,"…",患者数!AG66/患者数!$E66*100)</f>
        <v>1.9262295081967213</v>
      </c>
      <c r="AH66" s="64">
        <f>IF($E66=0,"…",患者数!AH66/患者数!$E66*100)</f>
        <v>0.16393442622950818</v>
      </c>
      <c r="AI66" s="64">
        <f>IF($E66=0,"…",患者数!AI66/患者数!$E66*100)</f>
        <v>0.4098360655737705</v>
      </c>
      <c r="AJ66" s="46">
        <f>+患者数!AJ66</f>
        <v>1711</v>
      </c>
      <c r="AK66" s="64">
        <f>IF(患者数!E66=0,"…",患者数!AK66/患者数!$E66*100)</f>
        <v>0</v>
      </c>
      <c r="AL66" s="64">
        <f>IF(患者数!AJ66=0,"…",患者数!AL66/患者数!$AJ66*100)</f>
        <v>0.11689070718877849</v>
      </c>
      <c r="AM66" s="46">
        <f>+患者数!AM66</f>
        <v>1728</v>
      </c>
      <c r="AN66" s="64">
        <f>IF(患者数!$E66=0,"…",患者数!AN66/患者数!$E66*100)</f>
        <v>0.92213114754098358</v>
      </c>
      <c r="AO66" s="64">
        <f>IF(患者数!$AM66=0,"…",患者数!AO66/患者数!$AM66*100)</f>
        <v>2.1412037037037037</v>
      </c>
      <c r="AP66" s="46">
        <f>+患者数!AP66</f>
        <v>4464</v>
      </c>
      <c r="AQ66" s="64">
        <f>IF(患者数!$AP66=0,"…",患者数!AQ66/患者数!$AP66*100)</f>
        <v>4.2786738351254483</v>
      </c>
      <c r="AR66" s="64">
        <f>IF(患者数!$AP66=0,"…",患者数!AR66/患者数!$AP66*100)</f>
        <v>0.58243727598566308</v>
      </c>
      <c r="AS66" s="64">
        <f>IF($E66=0,"…",患者数!AS66/患者数!$E66*100)</f>
        <v>1.8237704918032787</v>
      </c>
      <c r="AT66" s="64">
        <f>IF($E66=0,"…",患者数!AT66/患者数!$E66*100)</f>
        <v>0.34836065573770492</v>
      </c>
      <c r="AU66" s="64">
        <f>IF($E66=0,"…",患者数!AU66/患者数!$E66*100)</f>
        <v>8.1967213114754092E-2</v>
      </c>
      <c r="AV66" s="64">
        <f>IF($E66=0,"…",患者数!AV66/患者数!$E66*100)</f>
        <v>3.8319672131147544</v>
      </c>
      <c r="AW66" s="46">
        <f>+患者数!AW66</f>
        <v>4843</v>
      </c>
      <c r="AX66" s="64">
        <f>IF($AW66=0,"…",患者数!AX66/$AW66*100)</f>
        <v>28.350196159405328</v>
      </c>
      <c r="AY66" s="64">
        <f>IF($AW66=0,"…",患者数!AY66/$AW66*100)</f>
        <v>25.68655791864547</v>
      </c>
      <c r="AZ66" s="64">
        <f>IF($AW66=0,"…",患者数!AZ66/$AW66*100)</f>
        <v>25.748502994011975</v>
      </c>
      <c r="BA66" s="64">
        <f>IF($AW66=0,"…",患者数!BA66/$AW66*100)</f>
        <v>2.9114185422258929</v>
      </c>
      <c r="BB66" s="64">
        <f>IF($AW66=0,"…",患者数!BB66/$AW66*100)</f>
        <v>21.866611604377454</v>
      </c>
      <c r="BC66" s="64">
        <f>IF($AW66=0,"…",患者数!BC66/$AW66*100)</f>
        <v>5.5131117076192444</v>
      </c>
      <c r="BD66" s="64">
        <f>IF($AW66=0,"…",患者数!BD66/$AW66*100)</f>
        <v>0.5988023952095809</v>
      </c>
      <c r="BE66" s="64">
        <f>IF($AW66=0,"…",患者数!BE66/$AW66*100)</f>
        <v>7.3095188932479864</v>
      </c>
      <c r="BF66" s="64">
        <f>IF($AW66=0,"…",患者数!BF66/$AW66*100)</f>
        <v>0.82593433822011153</v>
      </c>
      <c r="BG66" s="64" t="s">
        <v>77</v>
      </c>
      <c r="BH66" s="64" t="s">
        <v>77</v>
      </c>
      <c r="BI66" s="64" t="s">
        <v>77</v>
      </c>
      <c r="BJ66" s="64" t="s">
        <v>77</v>
      </c>
      <c r="BK66" s="31"/>
      <c r="BL66" s="37"/>
    </row>
    <row r="67" spans="1:64" s="19" customFormat="1" ht="16.95" customHeight="1" x14ac:dyDescent="0.15">
      <c r="A67" s="97"/>
      <c r="B67" s="104" t="s">
        <v>88</v>
      </c>
      <c r="C67" s="47" t="s">
        <v>89</v>
      </c>
      <c r="D67" s="46">
        <f>+患者数!D67</f>
        <v>81</v>
      </c>
      <c r="E67" s="46">
        <f>+患者数!E67</f>
        <v>79</v>
      </c>
      <c r="F67" s="64">
        <f>IF($E67=0,"…",患者数!F67/患者数!$E67*100)</f>
        <v>0</v>
      </c>
      <c r="G67" s="64">
        <f>IF($E67=0,"…",患者数!G67/患者数!$E67*100)</f>
        <v>0</v>
      </c>
      <c r="H67" s="64">
        <f>IF($E67=0,"…",患者数!H67/患者数!$E67*100)</f>
        <v>0</v>
      </c>
      <c r="I67" s="64">
        <f>IF($E67=0,"…",患者数!I67/患者数!$E67*100)</f>
        <v>0</v>
      </c>
      <c r="J67" s="64">
        <f>IF($E67=0,"…",患者数!J67/患者数!$E67*100)</f>
        <v>0</v>
      </c>
      <c r="K67" s="64">
        <f>IF($E67=0,"…",患者数!K67/患者数!$E67*100)</f>
        <v>0</v>
      </c>
      <c r="L67" s="46">
        <f>+患者数!L67</f>
        <v>55</v>
      </c>
      <c r="M67" s="64">
        <f>IF((患者数!$L67+患者数!$R67)=0,"…",患者数!M67/(患者数!$L67+患者数!$R67)*100)</f>
        <v>0</v>
      </c>
      <c r="N67" s="64">
        <f>IF((患者数!$L67+患者数!$R67)=0,"…",患者数!N67/(患者数!$L67+患者数!$R67)*100)</f>
        <v>0</v>
      </c>
      <c r="O67" s="64">
        <f>IF((患者数!$L67+患者数!$R67)=0,"…",患者数!O67/(患者数!$L67+患者数!$R67)*100)</f>
        <v>4.4117647058823533</v>
      </c>
      <c r="P67" s="64">
        <f>IF((患者数!$L67+患者数!$R67)=0,"…",患者数!P67/(患者数!$L67+患者数!$R67)*100)</f>
        <v>76.470588235294116</v>
      </c>
      <c r="Q67" s="64">
        <f>IF((患者数!$L67+患者数!$R67)=0,"…",患者数!Q67/(患者数!$L67+患者数!$R67)*100)</f>
        <v>55.882352941176471</v>
      </c>
      <c r="R67" s="64">
        <f>IF((患者数!$L67+患者数!$R67)=0,"…",患者数!R67/(患者数!$L67+患者数!$R67)*100)</f>
        <v>19.117647058823529</v>
      </c>
      <c r="S67" s="46">
        <f>+患者数!S67</f>
        <v>68</v>
      </c>
      <c r="T67" s="64">
        <f>IF(患者数!$S67=0,"…",患者数!T67/患者数!$S67*100)</f>
        <v>26.47058823529412</v>
      </c>
      <c r="U67" s="64">
        <f>IF(患者数!$S67=0,"…",患者数!U67/患者数!$S67*100)</f>
        <v>0</v>
      </c>
      <c r="V67" s="64">
        <f>IF(患者数!$S67=0,"…",患者数!V67/患者数!$S67*100)</f>
        <v>0</v>
      </c>
      <c r="W67" s="64">
        <f>IF(患者数!$S67=0,"…",患者数!W67/患者数!$S67*100)</f>
        <v>26.47058823529412</v>
      </c>
      <c r="X67" s="46">
        <f>+患者数!X67</f>
        <v>41</v>
      </c>
      <c r="Y67" s="64">
        <f>IF(患者数!$X67=0,"…",患者数!Y67/患者数!$X67*100)</f>
        <v>4.8780487804878048</v>
      </c>
      <c r="Z67" s="46">
        <f>+患者数!Z67</f>
        <v>78</v>
      </c>
      <c r="AA67" s="64">
        <f>IF(患者数!$Z67=0,"…",患者数!AA67/患者数!$Z67*100)</f>
        <v>3.8461538461538463</v>
      </c>
      <c r="AB67" s="64">
        <f>IF(患者数!$Z67=0,"…",患者数!AB67/患者数!$Z67*100)</f>
        <v>0</v>
      </c>
      <c r="AC67" s="64">
        <f>IF(患者数!$Z67=0,"…",患者数!AC67/患者数!$Z67*100)</f>
        <v>0</v>
      </c>
      <c r="AD67" s="64">
        <f>IF(患者数!$Z67=0,"…",患者数!AD67/患者数!$Z67*100)</f>
        <v>0</v>
      </c>
      <c r="AE67" s="64">
        <f>IF(患者数!$Z67=0,"…",患者数!AE67/患者数!$Z67*100)</f>
        <v>0</v>
      </c>
      <c r="AF67" s="64">
        <f>IF($E67=0,"…",患者数!AF67/患者数!$E67*100)</f>
        <v>0</v>
      </c>
      <c r="AG67" s="64">
        <f>IF($E67=0,"…",患者数!AG67/患者数!$E67*100)</f>
        <v>0</v>
      </c>
      <c r="AH67" s="64">
        <f>IF($E67=0,"…",患者数!AH67/患者数!$E67*100)</f>
        <v>0</v>
      </c>
      <c r="AI67" s="64">
        <f>IF($E67=0,"…",患者数!AI67/患者数!$E67*100)</f>
        <v>0</v>
      </c>
      <c r="AJ67" s="46">
        <f>+患者数!AJ67</f>
        <v>56</v>
      </c>
      <c r="AK67" s="55">
        <f>IF(患者数!E67=0,"…",患者数!AK67/患者数!$E67*100)</f>
        <v>0</v>
      </c>
      <c r="AL67" s="55">
        <f>IF(患者数!AJ67=0,"…",患者数!AL67/患者数!$AJ67*100)</f>
        <v>0</v>
      </c>
      <c r="AM67" s="46">
        <f>+患者数!AM67</f>
        <v>9</v>
      </c>
      <c r="AN67" s="55">
        <f>IF(患者数!$E67=0,"…",患者数!AN67/患者数!$E67*100)</f>
        <v>2.5316455696202533</v>
      </c>
      <c r="AO67" s="64">
        <f>IF(患者数!$AM67=0,"…",患者数!AO67/患者数!$AM67*100)</f>
        <v>0</v>
      </c>
      <c r="AP67" s="46">
        <f>+患者数!AP67</f>
        <v>78</v>
      </c>
      <c r="AQ67" s="64">
        <f>IF(患者数!$AP67=0,"…",患者数!AQ67/患者数!$AP67*100)</f>
        <v>0</v>
      </c>
      <c r="AR67" s="64">
        <f>IF(患者数!$AP67=0,"…",患者数!AR67/患者数!$AP67*100)</f>
        <v>0</v>
      </c>
      <c r="AS67" s="64">
        <f>IF($E67=0,"…",患者数!AS67/患者数!$E67*100)</f>
        <v>1.2658227848101267</v>
      </c>
      <c r="AT67" s="64">
        <f>IF($E67=0,"…",患者数!AT67/患者数!$E67*100)</f>
        <v>0</v>
      </c>
      <c r="AU67" s="64" t="s">
        <v>77</v>
      </c>
      <c r="AV67" s="64" t="s">
        <v>77</v>
      </c>
      <c r="AW67" s="46">
        <f>+患者数!AW67</f>
        <v>78</v>
      </c>
      <c r="AX67" s="64">
        <f>IF($AW67=0,"…",患者数!AX67/$AW67*100)</f>
        <v>6.4102564102564097</v>
      </c>
      <c r="AY67" s="64">
        <f>IF($AW67=0,"…",患者数!AY67/$AW67*100)</f>
        <v>7.6923076923076925</v>
      </c>
      <c r="AZ67" s="64">
        <f>IF($AW67=0,"…",患者数!AZ67/$AW67*100)</f>
        <v>2.5641025641025639</v>
      </c>
      <c r="BA67" s="64">
        <f>IF($AW67=0,"…",患者数!BA67/$AW67*100)</f>
        <v>0</v>
      </c>
      <c r="BB67" s="64">
        <f>IF($AW67=0,"…",患者数!BB67/$AW67*100)</f>
        <v>3.8461538461538463</v>
      </c>
      <c r="BC67" s="64">
        <f>IF($AW67=0,"…",患者数!BC67/$AW67*100)</f>
        <v>6.4102564102564097</v>
      </c>
      <c r="BD67" s="64">
        <f>IF($AW67=0,"…",患者数!BD67/$AW67*100)</f>
        <v>0</v>
      </c>
      <c r="BE67" s="64">
        <f>IF($AW67=0,"…",患者数!BE67/$AW67*100)</f>
        <v>1.2820512820512819</v>
      </c>
      <c r="BF67" s="64">
        <f>IF($AW67=0,"…",患者数!BF67/$AW67*100)</f>
        <v>0</v>
      </c>
      <c r="BG67" s="64">
        <f>IF($AW67=0,"…",患者数!BG67/$AW67*100)</f>
        <v>1.2820512820512819</v>
      </c>
      <c r="BH67" s="64">
        <f>IF($AW67=0,"…",患者数!BH67/$AW67*100)</f>
        <v>0</v>
      </c>
      <c r="BI67" s="64">
        <f>IF($AW67=0,"…",患者数!BI67/$AW67*100)</f>
        <v>0</v>
      </c>
      <c r="BJ67" s="64">
        <f>IF($AW67=0,"…",患者数!BJ67/$AW67*100)</f>
        <v>0</v>
      </c>
      <c r="BK67" s="31"/>
      <c r="BL67" s="37"/>
    </row>
    <row r="68" spans="1:64" s="19" customFormat="1" ht="16.95" customHeight="1" x14ac:dyDescent="0.15">
      <c r="A68" s="97"/>
      <c r="B68" s="105"/>
      <c r="C68" s="47" t="s">
        <v>90</v>
      </c>
      <c r="D68" s="46">
        <f>+患者数!D68</f>
        <v>238</v>
      </c>
      <c r="E68" s="46">
        <f>+患者数!E68</f>
        <v>237</v>
      </c>
      <c r="F68" s="64">
        <f>IF($E68=0,"…",患者数!F68/患者数!$E68*100)</f>
        <v>0</v>
      </c>
      <c r="G68" s="64">
        <f>IF($E68=0,"…",患者数!G68/患者数!$E68*100)</f>
        <v>0</v>
      </c>
      <c r="H68" s="64">
        <f>IF($E68=0,"…",患者数!H68/患者数!$E68*100)</f>
        <v>0.42194092827004215</v>
      </c>
      <c r="I68" s="64">
        <f>IF($E68=0,"…",患者数!I68/患者数!$E68*100)</f>
        <v>0.42194092827004215</v>
      </c>
      <c r="J68" s="64">
        <f>IF($E68=0,"…",患者数!J68/患者数!$E68*100)</f>
        <v>0</v>
      </c>
      <c r="K68" s="64">
        <f>IF($E68=0,"…",患者数!K68/患者数!$E68*100)</f>
        <v>0</v>
      </c>
      <c r="L68" s="46">
        <f>+患者数!L68</f>
        <v>148</v>
      </c>
      <c r="M68" s="64">
        <f>IF((患者数!$L68+患者数!$R68)=0,"…",患者数!M68/(患者数!$L68+患者数!$R68)*100)</f>
        <v>28.879310344827587</v>
      </c>
      <c r="N68" s="64">
        <f>IF((患者数!$L68+患者数!$R68)=0,"…",患者数!N68/(患者数!$L68+患者数!$R68)*100)</f>
        <v>12.931034482758621</v>
      </c>
      <c r="O68" s="64">
        <f>IF((患者数!$L68+患者数!$R68)=0,"…",患者数!O68/(患者数!$L68+患者数!$R68)*100)</f>
        <v>14.655172413793101</v>
      </c>
      <c r="P68" s="64">
        <f>IF((患者数!$L68+患者数!$R68)=0,"…",患者数!P68/(患者数!$L68+患者数!$R68)*100)</f>
        <v>7.3275862068965507</v>
      </c>
      <c r="Q68" s="64">
        <f>IF((患者数!$L68+患者数!$R68)=0,"…",患者数!Q68/(患者数!$L68+患者数!$R68)*100)</f>
        <v>2.1551724137931036</v>
      </c>
      <c r="R68" s="64">
        <f>IF((患者数!$L68+患者数!$R68)=0,"…",患者数!R68/(患者数!$L68+患者数!$R68)*100)</f>
        <v>36.206896551724135</v>
      </c>
      <c r="S68" s="46">
        <f>+患者数!S68</f>
        <v>221</v>
      </c>
      <c r="T68" s="64">
        <f>IF(患者数!$S68=0,"…",患者数!T68/患者数!$S68*100)</f>
        <v>7.6923076923076925</v>
      </c>
      <c r="U68" s="64">
        <f>IF(患者数!$S68=0,"…",患者数!U68/患者数!$S68*100)</f>
        <v>0</v>
      </c>
      <c r="V68" s="64">
        <f>IF(患者数!$S68=0,"…",患者数!V68/患者数!$S68*100)</f>
        <v>2.2624434389140271</v>
      </c>
      <c r="W68" s="64">
        <f>IF(患者数!$S68=0,"…",患者数!W68/患者数!$S68*100)</f>
        <v>5.4298642533936654</v>
      </c>
      <c r="X68" s="46">
        <f>+患者数!X68</f>
        <v>71</v>
      </c>
      <c r="Y68" s="65">
        <f>IF(患者数!$X68=0,"…",患者数!Y68/患者数!$X68*100)</f>
        <v>100</v>
      </c>
      <c r="Z68" s="46">
        <f>+患者数!Z68</f>
        <v>228</v>
      </c>
      <c r="AA68" s="64">
        <f>IF(患者数!$Z68=0,"…",患者数!AA68/患者数!$Z68*100)</f>
        <v>7.0175438596491224</v>
      </c>
      <c r="AB68" s="64">
        <f>IF(患者数!$Z68=0,"…",患者数!AB68/患者数!$Z68*100)</f>
        <v>2.6315789473684208</v>
      </c>
      <c r="AC68" s="64">
        <f>IF(患者数!$Z68=0,"…",患者数!AC68/患者数!$Z68*100)</f>
        <v>3.070175438596491</v>
      </c>
      <c r="AD68" s="64">
        <f>IF(患者数!$Z68=0,"…",患者数!AD68/患者数!$Z68*100)</f>
        <v>0</v>
      </c>
      <c r="AE68" s="64">
        <f>IF(患者数!$Z68=0,"…",患者数!AE68/患者数!$Z68*100)</f>
        <v>0</v>
      </c>
      <c r="AF68" s="64">
        <f>IF($E68=0,"…",患者数!AF68/患者数!$E68*100)</f>
        <v>0</v>
      </c>
      <c r="AG68" s="64">
        <f>IF($E68=0,"…",患者数!AG68/患者数!$E68*100)</f>
        <v>0.8438818565400843</v>
      </c>
      <c r="AH68" s="64">
        <f>IF($E68=0,"…",患者数!AH68/患者数!$E68*100)</f>
        <v>0</v>
      </c>
      <c r="AI68" s="64">
        <f>IF($E68=0,"…",患者数!AI68/患者数!$E68*100)</f>
        <v>0</v>
      </c>
      <c r="AJ68" s="46">
        <f>+患者数!AJ68</f>
        <v>192</v>
      </c>
      <c r="AK68" s="55">
        <f>IF(患者数!E68=0,"…",患者数!AK68/患者数!$E68*100)</f>
        <v>0</v>
      </c>
      <c r="AL68" s="64">
        <f>IF(患者数!AJ68=0,"…",患者数!AL68/患者数!$AJ68*100)</f>
        <v>0</v>
      </c>
      <c r="AM68" s="46">
        <f>+患者数!AM68</f>
        <v>41</v>
      </c>
      <c r="AN68" s="55">
        <f>IF(患者数!$E68=0,"…",患者数!AN68/患者数!$E68*100)</f>
        <v>5.0632911392405067</v>
      </c>
      <c r="AO68" s="64">
        <f>IF(患者数!$AM68=0,"…",患者数!AO68/患者数!$AM68*100)</f>
        <v>0</v>
      </c>
      <c r="AP68" s="46">
        <f>+患者数!AP68</f>
        <v>232</v>
      </c>
      <c r="AQ68" s="64">
        <f>IF(患者数!$AP68=0,"…",患者数!AQ68/患者数!$AP68*100)</f>
        <v>1.7241379310344827</v>
      </c>
      <c r="AR68" s="64">
        <f>IF(患者数!$AP68=0,"…",患者数!AR68/患者数!$AP68*100)</f>
        <v>0.43103448275862066</v>
      </c>
      <c r="AS68" s="64">
        <f>IF($E68=0,"…",患者数!AS68/患者数!$E68*100)</f>
        <v>3.3755274261603372</v>
      </c>
      <c r="AT68" s="64">
        <f>IF($E68=0,"…",患者数!AT68/患者数!$E68*100)</f>
        <v>1.6877637130801686</v>
      </c>
      <c r="AU68" s="64" t="s">
        <v>77</v>
      </c>
      <c r="AV68" s="64" t="s">
        <v>77</v>
      </c>
      <c r="AW68" s="46">
        <f>+患者数!AW68</f>
        <v>228</v>
      </c>
      <c r="AX68" s="64">
        <f>IF($AW68=0,"…",患者数!AX68/$AW68*100)</f>
        <v>25.438596491228072</v>
      </c>
      <c r="AY68" s="64">
        <f>IF($AW68=0,"…",患者数!AY68/$AW68*100)</f>
        <v>13.596491228070176</v>
      </c>
      <c r="AZ68" s="64">
        <f>IF($AW68=0,"…",患者数!AZ68/$AW68*100)</f>
        <v>3.070175438596491</v>
      </c>
      <c r="BA68" s="64">
        <f>IF($AW68=0,"…",患者数!BA68/$AW68*100)</f>
        <v>0.8771929824561403</v>
      </c>
      <c r="BB68" s="64">
        <f>IF($AW68=0,"…",患者数!BB68/$AW68*100)</f>
        <v>7.8947368421052628</v>
      </c>
      <c r="BC68" s="64">
        <f>IF($AW68=0,"…",患者数!BC68/$AW68*100)</f>
        <v>8.3333333333333321</v>
      </c>
      <c r="BD68" s="64">
        <f>IF($AW68=0,"…",患者数!BD68/$AW68*100)</f>
        <v>0</v>
      </c>
      <c r="BE68" s="64">
        <f>IF($AW68=0,"…",患者数!BE68/$AW68*100)</f>
        <v>6.5789473684210522</v>
      </c>
      <c r="BF68" s="64">
        <f>IF($AW68=0,"…",患者数!BF68/$AW68*100)</f>
        <v>1.3157894736842104</v>
      </c>
      <c r="BG68" s="64">
        <f>IF($AW68=0,"…",患者数!BG68/$AW68*100)</f>
        <v>10.087719298245613</v>
      </c>
      <c r="BH68" s="64">
        <f>IF($AW68=0,"…",患者数!BH68/$AW68*100)</f>
        <v>3.5087719298245612</v>
      </c>
      <c r="BI68" s="64">
        <f>IF($AW68=0,"…",患者数!BI68/$AW68*100)</f>
        <v>0</v>
      </c>
      <c r="BJ68" s="64">
        <f>IF($AW68=0,"…",患者数!BJ68/$AW68*100)</f>
        <v>5.2631578947368416</v>
      </c>
      <c r="BK68" s="31"/>
      <c r="BL68" s="37"/>
    </row>
    <row r="69" spans="1:64" s="19" customFormat="1" ht="16.95" customHeight="1" x14ac:dyDescent="0.15">
      <c r="A69" s="97"/>
      <c r="B69" s="105"/>
      <c r="C69" s="47" t="s">
        <v>91</v>
      </c>
      <c r="D69" s="46">
        <f>+患者数!D69</f>
        <v>1025</v>
      </c>
      <c r="E69" s="46">
        <f>+患者数!E69</f>
        <v>908</v>
      </c>
      <c r="F69" s="64">
        <f>IF($E69=0,"…",患者数!F69/患者数!$E69*100)</f>
        <v>0</v>
      </c>
      <c r="G69" s="64">
        <f>IF($E69=0,"…",患者数!G69/患者数!$E69*100)</f>
        <v>0</v>
      </c>
      <c r="H69" s="64">
        <f>IF($E69=0,"…",患者数!H69/患者数!$E69*100)</f>
        <v>31.057268722466961</v>
      </c>
      <c r="I69" s="64">
        <f>IF($E69=0,"…",患者数!I69/患者数!$E69*100)</f>
        <v>15.198237885462554</v>
      </c>
      <c r="J69" s="64">
        <f>IF($E69=0,"…",患者数!J69/患者数!$E69*100)</f>
        <v>1.9823788546255507</v>
      </c>
      <c r="K69" s="64">
        <f>IF($E69=0,"…",患者数!K69/患者数!$E69*100)</f>
        <v>21.255506607929515</v>
      </c>
      <c r="L69" s="46">
        <f>+患者数!L69</f>
        <v>152</v>
      </c>
      <c r="M69" s="64">
        <f>IF((患者数!$L69+患者数!$R69)=0,"…",患者数!M69/(患者数!$L69+患者数!$R69)*100)</f>
        <v>17.370892018779344</v>
      </c>
      <c r="N69" s="64">
        <f>IF((患者数!$L69+患者数!$R69)=0,"…",患者数!N69/(患者数!$L69+患者数!$R69)*100)</f>
        <v>15.492957746478872</v>
      </c>
      <c r="O69" s="64">
        <f>IF((患者数!$L69+患者数!$R69)=0,"…",患者数!O69/(患者数!$L69+患者数!$R69)*100)</f>
        <v>23.474178403755868</v>
      </c>
      <c r="P69" s="64">
        <f>IF((患者数!$L69+患者数!$R69)=0,"…",患者数!P69/(患者数!$L69+患者数!$R69)*100)</f>
        <v>15.023474178403756</v>
      </c>
      <c r="Q69" s="64">
        <f>IF((患者数!$L69+患者数!$R69)=0,"…",患者数!Q69/(患者数!$L69+患者数!$R69)*100)</f>
        <v>14.553990610328638</v>
      </c>
      <c r="R69" s="64">
        <f>IF((患者数!$L69+患者数!$R69)=0,"…",患者数!R69/(患者数!$L69+患者数!$R69)*100)</f>
        <v>28.638497652582164</v>
      </c>
      <c r="S69" s="46">
        <f>+患者数!S69</f>
        <v>859</v>
      </c>
      <c r="T69" s="64">
        <f>IF(患者数!$S69=0,"…",患者数!T69/患者数!$S69*100)</f>
        <v>20.023282887077997</v>
      </c>
      <c r="U69" s="64">
        <f>IF(患者数!$S69=0,"…",患者数!U69/患者数!$S69*100)</f>
        <v>0.69848661233993015</v>
      </c>
      <c r="V69" s="64">
        <f>IF(患者数!$S69=0,"…",患者数!V69/患者数!$S69*100)</f>
        <v>1.1641443538998837</v>
      </c>
      <c r="W69" s="64">
        <f>IF(患者数!$S69=0,"…",患者数!W69/患者数!$S69*100)</f>
        <v>20.60535506402794</v>
      </c>
      <c r="X69" s="46">
        <f>+患者数!X69</f>
        <v>172</v>
      </c>
      <c r="Y69" s="64">
        <f>IF(患者数!$X69=0,"…",患者数!Y69/患者数!$X69*100)</f>
        <v>10.465116279069768</v>
      </c>
      <c r="Z69" s="46">
        <f>+患者数!Z69</f>
        <v>863</v>
      </c>
      <c r="AA69" s="64">
        <f>IF(患者数!$Z69=0,"…",患者数!AA69/患者数!$Z69*100)</f>
        <v>9.3858632676709153</v>
      </c>
      <c r="AB69" s="64">
        <f>IF(患者数!$Z69=0,"…",患者数!AB69/患者数!$Z69*100)</f>
        <v>10.892236384704519</v>
      </c>
      <c r="AC69" s="64">
        <f>IF(患者数!$Z69=0,"…",患者数!AC69/患者数!$Z69*100)</f>
        <v>10.196987253765933</v>
      </c>
      <c r="AD69" s="64">
        <f>IF(患者数!$Z69=0,"…",患者数!AD69/患者数!$Z69*100)</f>
        <v>1.8539976825028968</v>
      </c>
      <c r="AE69" s="64">
        <f>IF(患者数!$Z69=0,"…",患者数!AE69/患者数!$Z69*100)</f>
        <v>0.34762456546929316</v>
      </c>
      <c r="AF69" s="64">
        <f>IF($E69=0,"…",患者数!AF69/患者数!$E69*100)</f>
        <v>0</v>
      </c>
      <c r="AG69" s="64">
        <f>IF($E69=0,"…",患者数!AG69/患者数!$E69*100)</f>
        <v>0.88105726872246704</v>
      </c>
      <c r="AH69" s="64">
        <f>IF($E69=0,"…",患者数!AH69/患者数!$E69*100)</f>
        <v>0</v>
      </c>
      <c r="AI69" s="64">
        <f>IF($E69=0,"…",患者数!AI69/患者数!$E69*100)</f>
        <v>0.11013215859030838</v>
      </c>
      <c r="AJ69" s="46">
        <f>+患者数!AJ69</f>
        <v>728</v>
      </c>
      <c r="AK69" s="55">
        <f>IF(患者数!E69=0,"…",患者数!AK69/患者数!$E69*100)</f>
        <v>0</v>
      </c>
      <c r="AL69" s="64">
        <f>IF(患者数!AJ69=0,"…",患者数!AL69/患者数!$AJ69*100)</f>
        <v>0.27472527472527475</v>
      </c>
      <c r="AM69" s="46">
        <f>+患者数!AM69</f>
        <v>207</v>
      </c>
      <c r="AN69" s="55">
        <f>IF(患者数!$E69=0,"…",患者数!AN69/患者数!$E69*100)</f>
        <v>11.233480176211454</v>
      </c>
      <c r="AO69" s="64">
        <f>IF(患者数!$AM69=0,"…",患者数!AO69/患者数!$AM69*100)</f>
        <v>8.2125603864734309</v>
      </c>
      <c r="AP69" s="46">
        <f>+患者数!AP69</f>
        <v>820</v>
      </c>
      <c r="AQ69" s="64">
        <f>IF(患者数!$AP69=0,"…",患者数!AQ69/患者数!$AP69*100)</f>
        <v>2.3170731707317072</v>
      </c>
      <c r="AR69" s="64">
        <f>IF(患者数!$AP69=0,"…",患者数!AR69/患者数!$AP69*100)</f>
        <v>0.97560975609756095</v>
      </c>
      <c r="AS69" s="64">
        <f>IF($E69=0,"…",患者数!AS69/患者数!$E69*100)</f>
        <v>3.303964757709251</v>
      </c>
      <c r="AT69" s="64">
        <f>IF($E69=0,"…",患者数!AT69/患者数!$E69*100)</f>
        <v>1.3215859030837005</v>
      </c>
      <c r="AU69" s="64" t="s">
        <v>77</v>
      </c>
      <c r="AV69" s="64" t="s">
        <v>77</v>
      </c>
      <c r="AW69" s="46">
        <f>+患者数!AW69</f>
        <v>806</v>
      </c>
      <c r="AX69" s="64">
        <f>IF($AW69=0,"…",患者数!AX69/$AW69*100)</f>
        <v>10.297766749379653</v>
      </c>
      <c r="AY69" s="64">
        <f>IF($AW69=0,"…",患者数!AY69/$AW69*100)</f>
        <v>6.9478908188585615</v>
      </c>
      <c r="AZ69" s="64">
        <f>IF($AW69=0,"…",患者数!AZ69/$AW69*100)</f>
        <v>5.3349875930521087</v>
      </c>
      <c r="BA69" s="64">
        <f>IF($AW69=0,"…",患者数!BA69/$AW69*100)</f>
        <v>1.9851116625310175</v>
      </c>
      <c r="BB69" s="64">
        <f>IF($AW69=0,"…",患者数!BB69/$AW69*100)</f>
        <v>11.538461538461538</v>
      </c>
      <c r="BC69" s="64">
        <f>IF($AW69=0,"…",患者数!BC69/$AW69*100)</f>
        <v>2.7295285359801489</v>
      </c>
      <c r="BD69" s="64">
        <f>IF($AW69=0,"…",患者数!BD69/$AW69*100)</f>
        <v>0.99255583126550873</v>
      </c>
      <c r="BE69" s="64">
        <f>IF($AW69=0,"…",患者数!BE69/$AW69*100)</f>
        <v>8.1885856079404462</v>
      </c>
      <c r="BF69" s="64">
        <f>IF($AW69=0,"…",患者数!BF69/$AW69*100)</f>
        <v>1.1166253101736971</v>
      </c>
      <c r="BG69" s="64">
        <f>IF($AW69=0,"…",患者数!BG69/$AW69*100)</f>
        <v>4.5905707196029777</v>
      </c>
      <c r="BH69" s="64">
        <f>IF($AW69=0,"…",患者数!BH69/$AW69*100)</f>
        <v>1.7369727047146404</v>
      </c>
      <c r="BI69" s="64">
        <f>IF($AW69=0,"…",患者数!BI69/$AW69*100)</f>
        <v>0</v>
      </c>
      <c r="BJ69" s="64">
        <f>IF($AW69=0,"…",患者数!BJ69/$AW69*100)</f>
        <v>1.3647642679900744</v>
      </c>
      <c r="BK69" s="31"/>
      <c r="BL69" s="37"/>
    </row>
    <row r="70" spans="1:64" s="19" customFormat="1" ht="16.95" customHeight="1" x14ac:dyDescent="0.15">
      <c r="A70" s="97"/>
      <c r="B70" s="105"/>
      <c r="C70" s="47" t="s">
        <v>92</v>
      </c>
      <c r="D70" s="46">
        <f>+患者数!D70</f>
        <v>3408</v>
      </c>
      <c r="E70" s="46">
        <f>+患者数!E70</f>
        <v>3263</v>
      </c>
      <c r="F70" s="64">
        <f>IF($E70=0,"…",患者数!F70/患者数!$E70*100)</f>
        <v>0.98069261415874953</v>
      </c>
      <c r="G70" s="64">
        <f>IF($E70=0,"…",患者数!G70/患者数!$E70*100)</f>
        <v>3.9840637450199203</v>
      </c>
      <c r="H70" s="64">
        <f>IF($E70=0,"…",患者数!H70/患者数!$E70*100)</f>
        <v>1.5629788538155072</v>
      </c>
      <c r="I70" s="64">
        <f>IF($E70=0,"…",患者数!I70/患者数!$E70*100)</f>
        <v>1.2871590560833588</v>
      </c>
      <c r="J70" s="64">
        <f>IF($E70=0,"…",患者数!J70/患者数!$E70*100)</f>
        <v>3.0646644192460923E-2</v>
      </c>
      <c r="K70" s="64">
        <f>IF($E70=0,"…",患者数!K70/患者数!$E70*100)</f>
        <v>0.30646644192460926</v>
      </c>
      <c r="L70" s="46">
        <f>+患者数!L70</f>
        <v>1924</v>
      </c>
      <c r="M70" s="64">
        <f>IF((患者数!$L70+患者数!$R70)=0,"…",患者数!M70/(患者数!$L70+患者数!$R70)*100)</f>
        <v>24.263565891472869</v>
      </c>
      <c r="N70" s="64">
        <f>IF((患者数!$L70+患者数!$R70)=0,"…",患者数!N70/(患者数!$L70+患者数!$R70)*100)</f>
        <v>18.13953488372093</v>
      </c>
      <c r="O70" s="64">
        <f>IF((患者数!$L70+患者数!$R70)=0,"…",患者数!O70/(患者数!$L70+患者数!$R70)*100)</f>
        <v>21.744186046511626</v>
      </c>
      <c r="P70" s="64">
        <f>IF((患者数!$L70+患者数!$R70)=0,"…",患者数!P70/(患者数!$L70+患者数!$R70)*100)</f>
        <v>10.426356589147288</v>
      </c>
      <c r="Q70" s="64">
        <f>IF((患者数!$L70+患者数!$R70)=0,"…",患者数!Q70/(患者数!$L70+患者数!$R70)*100)</f>
        <v>6.8992248062015511</v>
      </c>
      <c r="R70" s="64">
        <f>IF((患者数!$L70+患者数!$R70)=0,"…",患者数!R70/(患者数!$L70+患者数!$R70)*100)</f>
        <v>25.426356589147286</v>
      </c>
      <c r="S70" s="46">
        <f>+患者数!S70</f>
        <v>3207</v>
      </c>
      <c r="T70" s="64">
        <f>IF(患者数!$S70=0,"…",患者数!T70/患者数!$S70*100)</f>
        <v>8.5749922045525402</v>
      </c>
      <c r="U70" s="64">
        <f>IF(患者数!$S70=0,"…",患者数!U70/患者数!$S70*100)</f>
        <v>0.15590894917368259</v>
      </c>
      <c r="V70" s="64">
        <f>IF(患者数!$S70=0,"…",患者数!V70/患者数!$S70*100)</f>
        <v>2.182725288431556</v>
      </c>
      <c r="W70" s="64">
        <f>IF(患者数!$S70=0,"…",患者数!W70/患者数!$S70*100)</f>
        <v>6.7976301839725597</v>
      </c>
      <c r="X70" s="46">
        <f>+患者数!X70</f>
        <v>1869</v>
      </c>
      <c r="Y70" s="64">
        <f>IF(患者数!$X70=0,"…",患者数!Y70/患者数!$X70*100)</f>
        <v>2.9962546816479403</v>
      </c>
      <c r="Z70" s="46">
        <f>+患者数!Z70</f>
        <v>3192</v>
      </c>
      <c r="AA70" s="64">
        <f>IF(患者数!$Z70=0,"…",患者数!AA70/患者数!$Z70*100)</f>
        <v>10.776942355889723</v>
      </c>
      <c r="AB70" s="64">
        <f>IF(患者数!$Z70=0,"…",患者数!AB70/患者数!$Z70*100)</f>
        <v>7.174185463659148</v>
      </c>
      <c r="AC70" s="64">
        <f>IF(患者数!$Z70=0,"…",患者数!AC70/患者数!$Z70*100)</f>
        <v>5.4824561403508767</v>
      </c>
      <c r="AD70" s="64">
        <f>IF(患者数!$Z70=0,"…",患者数!AD70/患者数!$Z70*100)</f>
        <v>1.9736842105263157</v>
      </c>
      <c r="AE70" s="64">
        <f>IF(患者数!$Z70=0,"…",患者数!AE70/患者数!$Z70*100)</f>
        <v>3.1328320802005011E-2</v>
      </c>
      <c r="AF70" s="64">
        <f>IF($E70=0,"…",患者数!AF70/患者数!$E70*100)</f>
        <v>3.0646644192460923E-2</v>
      </c>
      <c r="AG70" s="64">
        <f>IF($E70=0,"…",患者数!AG70/患者数!$E70*100)</f>
        <v>0.98069261415874953</v>
      </c>
      <c r="AH70" s="64">
        <f>IF($E70=0,"…",患者数!AH70/患者数!$E70*100)</f>
        <v>0.12258657676984369</v>
      </c>
      <c r="AI70" s="64">
        <f>IF($E70=0,"…",患者数!AI70/患者数!$E70*100)</f>
        <v>0.33711308611707019</v>
      </c>
      <c r="AJ70" s="46">
        <f>+患者数!AJ70</f>
        <v>2279</v>
      </c>
      <c r="AK70" s="55">
        <f>IF(患者数!E70=0,"…",患者数!AK70/患者数!$E70*100)</f>
        <v>0</v>
      </c>
      <c r="AL70" s="64">
        <f>IF(患者数!AJ70=0,"…",患者数!AL70/患者数!$AJ70*100)</f>
        <v>0.21939447125932429</v>
      </c>
      <c r="AM70" s="46">
        <f>+患者数!AM70</f>
        <v>996</v>
      </c>
      <c r="AN70" s="55">
        <f>IF(患者数!$E70=0,"…",患者数!AN70/患者数!$E70*100)</f>
        <v>12.411890897946675</v>
      </c>
      <c r="AO70" s="64">
        <f>IF(患者数!$AM70=0,"…",患者数!AO70/患者数!$AM70*100)</f>
        <v>4.1164658634538149</v>
      </c>
      <c r="AP70" s="46">
        <f>+患者数!AP70</f>
        <v>3225</v>
      </c>
      <c r="AQ70" s="64">
        <f>IF(患者数!$AP70=0,"…",患者数!AQ70/患者数!$AP70*100)</f>
        <v>1.1162790697674418</v>
      </c>
      <c r="AR70" s="64">
        <f>IF(患者数!$AP70=0,"…",患者数!AR70/患者数!$AP70*100)</f>
        <v>0.37209302325581395</v>
      </c>
      <c r="AS70" s="64">
        <f>IF($E70=0,"…",患者数!AS70/患者数!$E70*100)</f>
        <v>2.6386760649708854</v>
      </c>
      <c r="AT70" s="64">
        <f>IF($E70=0,"…",患者数!AT70/患者数!$E70*100)</f>
        <v>0.79681274900398402</v>
      </c>
      <c r="AU70" s="64" t="s">
        <v>77</v>
      </c>
      <c r="AV70" s="64" t="s">
        <v>77</v>
      </c>
      <c r="AW70" s="46">
        <f>+患者数!AW70</f>
        <v>3184</v>
      </c>
      <c r="AX70" s="64">
        <f>IF($AW70=0,"…",患者数!AX70/$AW70*100)</f>
        <v>15.389447236180903</v>
      </c>
      <c r="AY70" s="64">
        <f>IF($AW70=0,"…",患者数!AY70/$AW70*100)</f>
        <v>14.510050251256281</v>
      </c>
      <c r="AZ70" s="64">
        <f>IF($AW70=0,"…",患者数!AZ70/$AW70*100)</f>
        <v>13.128140703517587</v>
      </c>
      <c r="BA70" s="64">
        <f>IF($AW70=0,"…",患者数!BA70/$AW70*100)</f>
        <v>5.2135678391959797</v>
      </c>
      <c r="BB70" s="64">
        <f>IF($AW70=0,"…",患者数!BB70/$AW70*100)</f>
        <v>21.733668341708544</v>
      </c>
      <c r="BC70" s="64">
        <f>IF($AW70=0,"…",患者数!BC70/$AW70*100)</f>
        <v>8.291457286432161</v>
      </c>
      <c r="BD70" s="64">
        <f>IF($AW70=0,"…",患者数!BD70/$AW70*100)</f>
        <v>0.2826633165829146</v>
      </c>
      <c r="BE70" s="64">
        <f>IF($AW70=0,"…",患者数!BE70/$AW70*100)</f>
        <v>7.9459798994974875</v>
      </c>
      <c r="BF70" s="64">
        <f>IF($AW70=0,"…",患者数!BF70/$AW70*100)</f>
        <v>2.6381909547738691</v>
      </c>
      <c r="BG70" s="64">
        <f>IF($AW70=0,"…",患者数!BG70/$AW70*100)</f>
        <v>5.8103015075376883</v>
      </c>
      <c r="BH70" s="64">
        <f>IF($AW70=0,"…",患者数!BH70/$AW70*100)</f>
        <v>2.041457286432161</v>
      </c>
      <c r="BI70" s="64">
        <f>IF($AW70=0,"…",患者数!BI70/$AW70*100)</f>
        <v>0</v>
      </c>
      <c r="BJ70" s="64">
        <f>IF($AW70=0,"…",患者数!BJ70/$AW70*100)</f>
        <v>3.6118090452261304</v>
      </c>
      <c r="BK70" s="31"/>
      <c r="BL70" s="37"/>
    </row>
    <row r="71" spans="1:64" s="19" customFormat="1" ht="16.95" customHeight="1" x14ac:dyDescent="0.15">
      <c r="A71" s="98"/>
      <c r="B71" s="106"/>
      <c r="C71" s="47" t="s">
        <v>93</v>
      </c>
      <c r="D71" s="46">
        <f>+患者数!D71</f>
        <v>93</v>
      </c>
      <c r="E71" s="46">
        <f>+患者数!E71</f>
        <v>26</v>
      </c>
      <c r="F71" s="64">
        <f>IF($E71=0,"…",患者数!F71/患者数!$E71*100)</f>
        <v>0</v>
      </c>
      <c r="G71" s="64">
        <f>IF($E71=0,"…",患者数!G71/患者数!$E71*100)</f>
        <v>7.6923076923076925</v>
      </c>
      <c r="H71" s="64">
        <f>IF($E71=0,"…",患者数!H71/患者数!$E71*100)</f>
        <v>0</v>
      </c>
      <c r="I71" s="64">
        <f>IF($E71=0,"…",患者数!I71/患者数!$E71*100)</f>
        <v>0</v>
      </c>
      <c r="J71" s="64">
        <f>IF($E71=0,"…",患者数!J71/患者数!$E71*100)</f>
        <v>0</v>
      </c>
      <c r="K71" s="64">
        <f>IF($E71=0,"…",患者数!K71/患者数!$E71*100)</f>
        <v>0</v>
      </c>
      <c r="L71" s="46">
        <f>+患者数!L71</f>
        <v>26</v>
      </c>
      <c r="M71" s="64">
        <f>IF((患者数!$L71+患者数!$R71)=0,"…",患者数!M71/(患者数!$L71+患者数!$R71)*100)</f>
        <v>46.153846153846153</v>
      </c>
      <c r="N71" s="64">
        <f>IF((患者数!$L71+患者数!$R71)=0,"…",患者数!N71/(患者数!$L71+患者数!$R71)*100)</f>
        <v>15.384615384615385</v>
      </c>
      <c r="O71" s="64">
        <f>IF((患者数!$L71+患者数!$R71)=0,"…",患者数!O71/(患者数!$L71+患者数!$R71)*100)</f>
        <v>23.076923076923077</v>
      </c>
      <c r="P71" s="64">
        <f>IF((患者数!$L71+患者数!$R71)=0,"…",患者数!P71/(患者数!$L71+患者数!$R71)*100)</f>
        <v>15.384615384615385</v>
      </c>
      <c r="Q71" s="64">
        <f>IF((患者数!$L71+患者数!$R71)=0,"…",患者数!Q71/(患者数!$L71+患者数!$R71)*100)</f>
        <v>19.230769230769234</v>
      </c>
      <c r="R71" s="64">
        <f>IF((患者数!$L71+患者数!$R71)=0,"…",患者数!R71/(患者数!$L71+患者数!$R71)*100)</f>
        <v>0</v>
      </c>
      <c r="S71" s="46">
        <f>+患者数!S71</f>
        <v>26</v>
      </c>
      <c r="T71" s="64">
        <f>IF(患者数!$S71=0,"…",患者数!T71/患者数!$S71*100)</f>
        <v>19.230769230769234</v>
      </c>
      <c r="U71" s="64">
        <f>IF(患者数!$S71=0,"…",患者数!U71/患者数!$S71*100)</f>
        <v>0</v>
      </c>
      <c r="V71" s="64">
        <f>IF(患者数!$S71=0,"…",患者数!V71/患者数!$S71*100)</f>
        <v>11.538461538461538</v>
      </c>
      <c r="W71" s="64">
        <f>IF(患者数!$S71=0,"…",患者数!W71/患者数!$S71*100)</f>
        <v>7.6923076923076925</v>
      </c>
      <c r="X71" s="46">
        <f>+患者数!X71</f>
        <v>16</v>
      </c>
      <c r="Y71" s="64">
        <f>IF(患者数!$X71=0,"…",患者数!Y71/患者数!$X71*100)</f>
        <v>0</v>
      </c>
      <c r="Z71" s="46">
        <f>+患者数!Z71</f>
        <v>26</v>
      </c>
      <c r="AA71" s="64">
        <f>IF(患者数!$Z71=0,"…",患者数!AA71/患者数!$Z71*100)</f>
        <v>11.538461538461538</v>
      </c>
      <c r="AB71" s="64">
        <f>IF(患者数!$Z71=0,"…",患者数!AB71/患者数!$Z71*100)</f>
        <v>19.230769230769234</v>
      </c>
      <c r="AC71" s="64">
        <f>IF(患者数!$Z71=0,"…",患者数!AC71/患者数!$Z71*100)</f>
        <v>19.230769230769234</v>
      </c>
      <c r="AD71" s="64">
        <f>IF(患者数!$Z71=0,"…",患者数!AD71/患者数!$Z71*100)</f>
        <v>0</v>
      </c>
      <c r="AE71" s="64">
        <f>IF(患者数!$Z71=0,"…",患者数!AE71/患者数!$Z71*100)</f>
        <v>7.6923076923076925</v>
      </c>
      <c r="AF71" s="64">
        <f>IF($E71=0,"…",患者数!AF71/患者数!$E71*100)</f>
        <v>0</v>
      </c>
      <c r="AG71" s="64">
        <f>IF($E71=0,"…",患者数!AG71/患者数!$E71*100)</f>
        <v>3.8461538461538463</v>
      </c>
      <c r="AH71" s="64">
        <f>IF($E71=0,"…",患者数!AH71/患者数!$E71*100)</f>
        <v>0</v>
      </c>
      <c r="AI71" s="64">
        <f>IF($E71=0,"…",患者数!AI71/患者数!$E71*100)</f>
        <v>0</v>
      </c>
      <c r="AJ71" s="46">
        <f>+患者数!AJ71</f>
        <v>25</v>
      </c>
      <c r="AK71" s="64">
        <f>IF(患者数!E71=0,"…",患者数!AK71/患者数!$E71*100)</f>
        <v>0</v>
      </c>
      <c r="AL71" s="64">
        <f>IF(患者数!AJ71=0,"…",患者数!AL71/患者数!$AJ71*100)</f>
        <v>0</v>
      </c>
      <c r="AM71" s="46">
        <f>+患者数!AM71</f>
        <v>3</v>
      </c>
      <c r="AN71" s="64">
        <f>IF(患者数!$E71=0,"…",患者数!AN71/患者数!$E71*100)</f>
        <v>7.6923076923076925</v>
      </c>
      <c r="AO71" s="68">
        <f>IF(患者数!$AM71=0,"…",患者数!AO71/患者数!$AM71*100)</f>
        <v>0</v>
      </c>
      <c r="AP71" s="46">
        <f>+患者数!AP71</f>
        <v>27</v>
      </c>
      <c r="AQ71" s="64">
        <f>IF(患者数!$AP71=0,"…",患者数!AQ71/患者数!$AP71*100)</f>
        <v>0</v>
      </c>
      <c r="AR71" s="64">
        <f>IF(患者数!$AP71=0,"…",患者数!AR71/患者数!$AP71*100)</f>
        <v>0</v>
      </c>
      <c r="AS71" s="68">
        <f>IF($E71=0,"…",患者数!AS71/患者数!$E71*100)</f>
        <v>7.6923076923076925</v>
      </c>
      <c r="AT71" s="68">
        <f>IF($E71=0,"…",患者数!AT71/患者数!$E71*100)</f>
        <v>0</v>
      </c>
      <c r="AU71" s="68" t="s">
        <v>77</v>
      </c>
      <c r="AV71" s="68" t="s">
        <v>77</v>
      </c>
      <c r="AW71" s="49">
        <f>+患者数!AW71</f>
        <v>26</v>
      </c>
      <c r="AX71" s="68">
        <f>IF($AW71=0,"…",患者数!AX71/$AW71*100)</f>
        <v>26.923076923076923</v>
      </c>
      <c r="AY71" s="64">
        <f>IF($AW71=0,"…",患者数!AY71/$AW71*100)</f>
        <v>30.76923076923077</v>
      </c>
      <c r="AZ71" s="64">
        <f>IF($AW71=0,"…",患者数!AZ71/$AW71*100)</f>
        <v>38.461538461538467</v>
      </c>
      <c r="BA71" s="64">
        <f>IF($AW71=0,"…",患者数!BA71/$AW71*100)</f>
        <v>3.8461538461538463</v>
      </c>
      <c r="BB71" s="64">
        <f>IF($AW71=0,"…",患者数!BB71/$AW71*100)</f>
        <v>42.307692307692307</v>
      </c>
      <c r="BC71" s="64">
        <f>IF($AW71=0,"…",患者数!BC71/$AW71*100)</f>
        <v>0</v>
      </c>
      <c r="BD71" s="64">
        <f>IF($AW71=0,"…",患者数!BD71/$AW71*100)</f>
        <v>0</v>
      </c>
      <c r="BE71" s="64">
        <f>IF($AW71=0,"…",患者数!BE71/$AW71*100)</f>
        <v>3.8461538461538463</v>
      </c>
      <c r="BF71" s="64">
        <f>IF($AW71=0,"…",患者数!BF71/$AW71*100)</f>
        <v>0</v>
      </c>
      <c r="BG71" s="64">
        <f>IF($AW71=0,"…",患者数!BG71/$AW71*100)</f>
        <v>30.76923076923077</v>
      </c>
      <c r="BH71" s="64">
        <f>IF($AW71=0,"…",患者数!BH71/$AW71*100)</f>
        <v>7.6923076923076925</v>
      </c>
      <c r="BI71" s="64">
        <f>IF($AW71=0,"…",患者数!BI71/$AW71*100)</f>
        <v>0</v>
      </c>
      <c r="BJ71" s="64">
        <f>IF($AW71=0,"…",患者数!BJ71/$AW71*100)</f>
        <v>19.230769230769234</v>
      </c>
      <c r="BK71" s="31"/>
      <c r="BL71" s="37"/>
    </row>
    <row r="72" spans="1:64" x14ac:dyDescent="0.15">
      <c r="A72" s="52" t="s">
        <v>97</v>
      </c>
      <c r="B72" s="3" t="s">
        <v>98</v>
      </c>
    </row>
    <row r="73" spans="1:64" x14ac:dyDescent="0.15">
      <c r="A73" s="52" t="s">
        <v>97</v>
      </c>
      <c r="B73" s="3" t="s">
        <v>99</v>
      </c>
    </row>
  </sheetData>
  <mergeCells count="78">
    <mergeCell ref="A51:A71"/>
    <mergeCell ref="B51:B57"/>
    <mergeCell ref="B58:B61"/>
    <mergeCell ref="B62:B65"/>
    <mergeCell ref="B66:C66"/>
    <mergeCell ref="B67:B71"/>
    <mergeCell ref="A30:A50"/>
    <mergeCell ref="B30:B36"/>
    <mergeCell ref="B37:B40"/>
    <mergeCell ref="B41:B44"/>
    <mergeCell ref="B45:C45"/>
    <mergeCell ref="B46:B50"/>
    <mergeCell ref="BE6:BE7"/>
    <mergeCell ref="BF6:BF7"/>
    <mergeCell ref="BG6:BJ6"/>
    <mergeCell ref="A8:A29"/>
    <mergeCell ref="B8:B14"/>
    <mergeCell ref="B15:B18"/>
    <mergeCell ref="B19:B22"/>
    <mergeCell ref="B23:C23"/>
    <mergeCell ref="B24:B28"/>
    <mergeCell ref="B29:C29"/>
    <mergeCell ref="AW6:AW7"/>
    <mergeCell ref="AX6:AY6"/>
    <mergeCell ref="AZ6:AZ7"/>
    <mergeCell ref="BA6:BB6"/>
    <mergeCell ref="BC6:BC7"/>
    <mergeCell ref="BD6:BD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J6:AJ7"/>
    <mergeCell ref="W6:W7"/>
    <mergeCell ref="X6:X7"/>
    <mergeCell ref="Y6:Y7"/>
    <mergeCell ref="Z6:Z7"/>
    <mergeCell ref="AA6:AA7"/>
    <mergeCell ref="AB6:AD6"/>
    <mergeCell ref="AE6:AE7"/>
    <mergeCell ref="AF6:AF7"/>
    <mergeCell ref="AG6:AG7"/>
    <mergeCell ref="AH6:AH7"/>
    <mergeCell ref="AI6:AI7"/>
    <mergeCell ref="AS5:AV5"/>
    <mergeCell ref="AW5:BJ5"/>
    <mergeCell ref="F6:F7"/>
    <mergeCell ref="G6:G7"/>
    <mergeCell ref="H6:H7"/>
    <mergeCell ref="I6:I7"/>
    <mergeCell ref="J6:J7"/>
    <mergeCell ref="K6:K7"/>
    <mergeCell ref="L6:Q6"/>
    <mergeCell ref="R6:R7"/>
    <mergeCell ref="X5:Y5"/>
    <mergeCell ref="Z5:AE5"/>
    <mergeCell ref="AF5:AI5"/>
    <mergeCell ref="AJ5:AL5"/>
    <mergeCell ref="AM5:AO5"/>
    <mergeCell ref="AP5:AR5"/>
    <mergeCell ref="D5:D7"/>
    <mergeCell ref="E5:E7"/>
    <mergeCell ref="F5:G5"/>
    <mergeCell ref="H5:K5"/>
    <mergeCell ref="L5:R5"/>
    <mergeCell ref="S5:W5"/>
    <mergeCell ref="S6:S7"/>
    <mergeCell ref="T6:T7"/>
    <mergeCell ref="U6:U7"/>
    <mergeCell ref="V6:V7"/>
  </mergeCells>
  <phoneticPr fontId="6"/>
  <printOptions horizontalCentered="1" verticalCentered="1"/>
  <pageMargins left="0.39370078740157483" right="0.39370078740157483" top="0.19685039370078741" bottom="0.19685039370078741" header="0" footer="0"/>
  <pageSetup paperSize="8" scale="56" firstPageNumber="4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患者数</vt:lpstr>
      <vt:lpstr>被患率</vt:lpstr>
      <vt:lpstr>患者数!Print_Area</vt:lpstr>
      <vt:lpstr>被患率!Print_Area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亜希子</dc:creator>
  <cp:lastModifiedBy>小山　亜希子</cp:lastModifiedBy>
  <cp:lastPrinted>2025-02-24T23:58:17Z</cp:lastPrinted>
  <dcterms:created xsi:type="dcterms:W3CDTF">2025-02-21T04:54:56Z</dcterms:created>
  <dcterms:modified xsi:type="dcterms:W3CDTF">2025-02-25T00:03:34Z</dcterms:modified>
</cp:coreProperties>
</file>