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V2020.kyoiku.tocho.local\義務教育課\健康推進係\●学校保健関係\◆令和4年度\47 　学校保健統計調査・HP用改訂版（元年～Ｒ４）\08 HP掲載\01_起案\令和４年度学校保健統計\"/>
    </mc:Choice>
  </mc:AlternateContent>
  <workbookProtection workbookPassword="B900" lockStructure="1"/>
  <bookViews>
    <workbookView xWindow="-105" yWindow="-105" windowWidth="23250" windowHeight="12570"/>
  </bookViews>
  <sheets>
    <sheet name="患者数" sheetId="1" r:id="rId1"/>
    <sheet name="被患率" sheetId="2" r:id="rId2"/>
  </sheets>
  <definedNames>
    <definedName name="_xlnm.Print_Area" localSheetId="0">患者数!$A$1:$BJ$73</definedName>
    <definedName name="_xlnm.Print_Area" localSheetId="1">被患率!$A$1:$BJ$73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9" i="2" l="1"/>
  <c r="BJ29" i="2"/>
  <c r="BI29" i="2"/>
  <c r="BG29" i="2"/>
  <c r="BF29" i="2"/>
  <c r="AL71" i="2"/>
  <c r="AL70" i="2"/>
  <c r="AL69" i="2"/>
  <c r="AL68" i="2"/>
  <c r="AL67" i="2"/>
  <c r="AL66" i="2"/>
  <c r="AL62" i="2"/>
  <c r="AL60" i="2"/>
  <c r="AL59" i="2"/>
  <c r="AL58" i="2"/>
  <c r="AL56" i="2"/>
  <c r="AL55" i="2"/>
  <c r="AL54" i="2"/>
  <c r="AL53" i="2"/>
  <c r="AL52" i="2"/>
  <c r="AL51" i="2"/>
  <c r="AL50" i="2"/>
  <c r="AL49" i="2"/>
  <c r="AL48" i="2"/>
  <c r="AL47" i="2"/>
  <c r="AL46" i="2"/>
  <c r="AL45" i="2"/>
  <c r="AL41" i="2"/>
  <c r="AL39" i="2"/>
  <c r="AL38" i="2"/>
  <c r="AL37" i="2"/>
  <c r="AL35" i="2"/>
  <c r="AL34" i="2"/>
  <c r="AL33" i="2"/>
  <c r="AL32" i="2"/>
  <c r="AL31" i="2"/>
  <c r="AL30" i="2"/>
  <c r="Y68" i="2" l="1"/>
  <c r="X63" i="2" l="1"/>
  <c r="X59" i="2"/>
  <c r="X56" i="2"/>
  <c r="X54" i="2"/>
  <c r="X42" i="2"/>
  <c r="X38" i="2"/>
  <c r="X35" i="2"/>
  <c r="D35" i="2"/>
  <c r="X33" i="2"/>
  <c r="X20" i="2"/>
  <c r="AM17" i="2"/>
  <c r="AM16" i="2"/>
  <c r="X16" i="2"/>
  <c r="X13" i="2"/>
  <c r="X11" i="2"/>
  <c r="BB28" i="1"/>
  <c r="AW71" i="2"/>
  <c r="AD28" i="1"/>
  <c r="R28" i="1"/>
  <c r="F28" i="1"/>
  <c r="D71" i="2"/>
  <c r="BA27" i="1"/>
  <c r="AW70" i="2"/>
  <c r="AO27" i="1"/>
  <c r="AC27" i="1"/>
  <c r="Q27" i="1"/>
  <c r="D70" i="2"/>
  <c r="AZ26" i="1"/>
  <c r="AW69" i="2"/>
  <c r="AN26" i="1"/>
  <c r="AB26" i="1"/>
  <c r="P26" i="1"/>
  <c r="AY25" i="1"/>
  <c r="AW68" i="2"/>
  <c r="AA25" i="1"/>
  <c r="O25" i="1"/>
  <c r="D68" i="2"/>
  <c r="BJ24" i="1"/>
  <c r="AX24" i="1"/>
  <c r="AW67" i="2"/>
  <c r="AL24" i="1"/>
  <c r="AL24" i="2" s="1"/>
  <c r="N24" i="1"/>
  <c r="D67" i="2"/>
  <c r="AK23" i="1"/>
  <c r="Y23" i="1"/>
  <c r="M23" i="1"/>
  <c r="D66" i="2"/>
  <c r="BD65" i="1"/>
  <c r="AW65" i="1"/>
  <c r="AW65" i="2" s="1"/>
  <c r="AR65" i="1"/>
  <c r="AO65" i="1"/>
  <c r="AK65" i="1"/>
  <c r="AF65" i="1"/>
  <c r="Y65" i="1"/>
  <c r="T65" i="1"/>
  <c r="M65" i="1"/>
  <c r="H65" i="1"/>
  <c r="AY21" i="1"/>
  <c r="AW64" i="2"/>
  <c r="AI21" i="1"/>
  <c r="W21" i="1"/>
  <c r="K21" i="1"/>
  <c r="D64" i="2"/>
  <c r="BB20" i="1"/>
  <c r="BA65" i="1"/>
  <c r="AW63" i="2"/>
  <c r="AC65" i="1"/>
  <c r="Q65" i="1"/>
  <c r="D63" i="2"/>
  <c r="BF65" i="1"/>
  <c r="BE65" i="1"/>
  <c r="BC65" i="1"/>
  <c r="BB65" i="1"/>
  <c r="AZ65" i="1"/>
  <c r="AY65" i="1"/>
  <c r="AX65" i="1"/>
  <c r="AW62" i="2"/>
  <c r="AV65" i="1"/>
  <c r="AU65" i="1"/>
  <c r="AT65" i="1"/>
  <c r="AS65" i="1"/>
  <c r="AQ65" i="1"/>
  <c r="AP65" i="1"/>
  <c r="AN65" i="1"/>
  <c r="AM65" i="1"/>
  <c r="AL65" i="1"/>
  <c r="AL65" i="2" s="1"/>
  <c r="AJ65" i="1"/>
  <c r="AI65" i="1"/>
  <c r="AH65" i="1"/>
  <c r="AG65" i="1"/>
  <c r="AE65" i="1"/>
  <c r="AD65" i="1"/>
  <c r="AB65" i="1"/>
  <c r="AA65" i="1"/>
  <c r="Z65" i="1"/>
  <c r="X65" i="1"/>
  <c r="W65" i="1"/>
  <c r="V65" i="1"/>
  <c r="U65" i="1"/>
  <c r="R65" i="1"/>
  <c r="P65" i="1"/>
  <c r="O65" i="1"/>
  <c r="N65" i="1"/>
  <c r="L65" i="1"/>
  <c r="K65" i="1"/>
  <c r="J65" i="1"/>
  <c r="I65" i="1"/>
  <c r="G65" i="1"/>
  <c r="F65" i="1"/>
  <c r="D62" i="2"/>
  <c r="BG61" i="1"/>
  <c r="BB61" i="1"/>
  <c r="AU61" i="1"/>
  <c r="AP61" i="1"/>
  <c r="AM61" i="1"/>
  <c r="AD61" i="1"/>
  <c r="AA61" i="1"/>
  <c r="R61" i="1"/>
  <c r="AY17" i="1"/>
  <c r="AW60" i="2"/>
  <c r="AK17" i="1"/>
  <c r="Y17" i="1"/>
  <c r="M17" i="1"/>
  <c r="D60" i="2"/>
  <c r="BF16" i="1"/>
  <c r="AW59" i="2"/>
  <c r="AT16" i="1"/>
  <c r="AI61" i="1"/>
  <c r="AF16" i="1"/>
  <c r="W61" i="1"/>
  <c r="R16" i="1"/>
  <c r="O61" i="1"/>
  <c r="K61" i="1"/>
  <c r="F16" i="1"/>
  <c r="D59" i="2"/>
  <c r="BJ61" i="1"/>
  <c r="BI61" i="1"/>
  <c r="BH61" i="1"/>
  <c r="BE61" i="1"/>
  <c r="BD61" i="1"/>
  <c r="BC61" i="1"/>
  <c r="AZ61" i="1"/>
  <c r="AX61" i="1"/>
  <c r="AW58" i="2"/>
  <c r="AV61" i="1"/>
  <c r="AS61" i="1"/>
  <c r="AR61" i="1"/>
  <c r="AQ61" i="1"/>
  <c r="AN61" i="1"/>
  <c r="AL61" i="1"/>
  <c r="AK61" i="1"/>
  <c r="AJ61" i="1"/>
  <c r="AH61" i="1"/>
  <c r="AG61" i="1"/>
  <c r="AE61" i="1"/>
  <c r="AB61" i="1"/>
  <c r="Z61" i="1"/>
  <c r="Y61" i="1"/>
  <c r="X61" i="1"/>
  <c r="V61" i="1"/>
  <c r="U61" i="1"/>
  <c r="T61" i="1"/>
  <c r="S61" i="1"/>
  <c r="P61" i="1"/>
  <c r="N61" i="1"/>
  <c r="M61" i="1"/>
  <c r="L61" i="1"/>
  <c r="J61" i="1"/>
  <c r="I61" i="1"/>
  <c r="H61" i="1"/>
  <c r="G61" i="1"/>
  <c r="D58" i="2"/>
  <c r="BI57" i="1"/>
  <c r="AZ57" i="1"/>
  <c r="AN57" i="1"/>
  <c r="AM57" i="1"/>
  <c r="AB57" i="1"/>
  <c r="AA57" i="1"/>
  <c r="P57" i="1"/>
  <c r="O57" i="1"/>
  <c r="D57" i="1"/>
  <c r="D57" i="2" s="1"/>
  <c r="BJ57" i="1"/>
  <c r="AY13" i="1"/>
  <c r="AW56" i="2"/>
  <c r="AK13" i="1"/>
  <c r="W13" i="1"/>
  <c r="K13" i="1"/>
  <c r="D56" i="2"/>
  <c r="BD12" i="1"/>
  <c r="AW55" i="2"/>
  <c r="F12" i="1"/>
  <c r="D55" i="2"/>
  <c r="AY11" i="1"/>
  <c r="AW54" i="2"/>
  <c r="D54" i="2"/>
  <c r="BD10" i="1"/>
  <c r="AW53" i="2"/>
  <c r="AR10" i="1"/>
  <c r="AD10" i="1"/>
  <c r="R10" i="1"/>
  <c r="F10" i="1"/>
  <c r="D53" i="2"/>
  <c r="AY57" i="1"/>
  <c r="AW52" i="2"/>
  <c r="M9" i="1"/>
  <c r="D52" i="2"/>
  <c r="BH57" i="1"/>
  <c r="BG57" i="1"/>
  <c r="BF57" i="1"/>
  <c r="BE57" i="1"/>
  <c r="BC57" i="1"/>
  <c r="BB57" i="1"/>
  <c r="BA57" i="1"/>
  <c r="AX57" i="1"/>
  <c r="AW51" i="2"/>
  <c r="AV57" i="1"/>
  <c r="AU57" i="1"/>
  <c r="AT57" i="1"/>
  <c r="AS57" i="1"/>
  <c r="AQ57" i="1"/>
  <c r="AP57" i="1"/>
  <c r="AO57" i="1"/>
  <c r="AL57" i="1"/>
  <c r="AI57" i="1"/>
  <c r="AH57" i="1"/>
  <c r="AG57" i="1"/>
  <c r="AF57" i="1"/>
  <c r="AE57" i="1"/>
  <c r="AC57" i="1"/>
  <c r="V57" i="1"/>
  <c r="U57" i="1"/>
  <c r="T57" i="1"/>
  <c r="S57" i="1"/>
  <c r="Q57" i="1"/>
  <c r="N57" i="1"/>
  <c r="J57" i="1"/>
  <c r="I57" i="1"/>
  <c r="H57" i="1"/>
  <c r="G57" i="1"/>
  <c r="E57" i="1"/>
  <c r="D51" i="2"/>
  <c r="BE28" i="1"/>
  <c r="AW50" i="2"/>
  <c r="AS28" i="1"/>
  <c r="AG28" i="1"/>
  <c r="U28" i="1"/>
  <c r="I28" i="1"/>
  <c r="D50" i="2"/>
  <c r="BD27" i="1"/>
  <c r="AW49" i="2"/>
  <c r="AR27" i="1"/>
  <c r="AF27" i="1"/>
  <c r="T27" i="1"/>
  <c r="H27" i="1"/>
  <c r="D49" i="2"/>
  <c r="BC26" i="1"/>
  <c r="AW48" i="2"/>
  <c r="AQ26" i="1"/>
  <c r="AE26" i="1"/>
  <c r="G26" i="1"/>
  <c r="D48" i="2"/>
  <c r="BB25" i="1"/>
  <c r="AW47" i="2"/>
  <c r="AD25" i="1"/>
  <c r="R25" i="1"/>
  <c r="F25" i="1"/>
  <c r="D47" i="2"/>
  <c r="BA24" i="1"/>
  <c r="AW46" i="2"/>
  <c r="AO24" i="1"/>
  <c r="AC24" i="1"/>
  <c r="Q24" i="1"/>
  <c r="D46" i="2"/>
  <c r="AW45" i="2"/>
  <c r="AV23" i="1"/>
  <c r="D45" i="2"/>
  <c r="BC44" i="1"/>
  <c r="BC22" i="1" s="1"/>
  <c r="AV44" i="1"/>
  <c r="AQ44" i="1"/>
  <c r="AQ22" i="1" s="1"/>
  <c r="AJ44" i="1"/>
  <c r="AE44" i="1"/>
  <c r="AE22" i="1" s="1"/>
  <c r="X44" i="1"/>
  <c r="S44" i="1"/>
  <c r="L44" i="1"/>
  <c r="G44" i="1"/>
  <c r="G22" i="1" s="1"/>
  <c r="AX21" i="1"/>
  <c r="AW43" i="2"/>
  <c r="V21" i="1"/>
  <c r="J21" i="1"/>
  <c r="D43" i="2"/>
  <c r="BF44" i="1"/>
  <c r="BA20" i="1"/>
  <c r="AZ44" i="1"/>
  <c r="AZ22" i="1" s="1"/>
  <c r="AW42" i="2"/>
  <c r="AT44" i="1"/>
  <c r="AB44" i="1"/>
  <c r="W20" i="1"/>
  <c r="V44" i="1"/>
  <c r="V22" i="1" s="1"/>
  <c r="P44" i="1"/>
  <c r="K20" i="1"/>
  <c r="J44" i="1"/>
  <c r="J22" i="1" s="1"/>
  <c r="D42" i="2"/>
  <c r="BE44" i="1"/>
  <c r="BD44" i="1"/>
  <c r="BD22" i="1" s="1"/>
  <c r="BA44" i="1"/>
  <c r="BA22" i="1" s="1"/>
  <c r="AY44" i="1"/>
  <c r="AY22" i="1" s="1"/>
  <c r="AW41" i="2"/>
  <c r="AU44" i="1"/>
  <c r="AS44" i="1"/>
  <c r="AR44" i="1"/>
  <c r="AR22" i="1" s="1"/>
  <c r="AO44" i="1"/>
  <c r="AO22" i="1" s="1"/>
  <c r="AM41" i="2"/>
  <c r="AL44" i="1"/>
  <c r="AL44" i="2" s="1"/>
  <c r="AK44" i="1"/>
  <c r="AI44" i="1"/>
  <c r="AG44" i="1"/>
  <c r="AF44" i="1"/>
  <c r="AF22" i="1" s="1"/>
  <c r="AC44" i="1"/>
  <c r="AC22" i="1" s="1"/>
  <c r="AA44" i="1"/>
  <c r="Z44" i="1"/>
  <c r="Y44" i="1"/>
  <c r="U44" i="1"/>
  <c r="T44" i="1"/>
  <c r="T22" i="1" s="1"/>
  <c r="Q44" i="1"/>
  <c r="Q22" i="1" s="1"/>
  <c r="O44" i="1"/>
  <c r="O22" i="1" s="1"/>
  <c r="N44" i="1"/>
  <c r="M44" i="1"/>
  <c r="M22" i="1" s="1"/>
  <c r="I44" i="1"/>
  <c r="H44" i="1"/>
  <c r="H22" i="1" s="1"/>
  <c r="E44" i="1"/>
  <c r="D41" i="2"/>
  <c r="BJ40" i="1"/>
  <c r="BF40" i="1"/>
  <c r="BA40" i="1"/>
  <c r="AT40" i="1"/>
  <c r="AO40" i="1"/>
  <c r="AL40" i="1"/>
  <c r="AC40" i="1"/>
  <c r="Z40" i="1"/>
  <c r="AW39" i="2"/>
  <c r="D39" i="2"/>
  <c r="BE16" i="1"/>
  <c r="AW38" i="2"/>
  <c r="AS16" i="1"/>
  <c r="AH40" i="1"/>
  <c r="AH18" i="1" s="1"/>
  <c r="AE16" i="1"/>
  <c r="V40" i="1"/>
  <c r="Q16" i="1"/>
  <c r="N40" i="1"/>
  <c r="J40" i="1"/>
  <c r="J18" i="1" s="1"/>
  <c r="E40" i="1"/>
  <c r="D38" i="2"/>
  <c r="BI40" i="1"/>
  <c r="BH40" i="1"/>
  <c r="BH18" i="1" s="1"/>
  <c r="BG40" i="1"/>
  <c r="BG18" i="1" s="1"/>
  <c r="BD40" i="1"/>
  <c r="BD18" i="1" s="1"/>
  <c r="BC40" i="1"/>
  <c r="BB40" i="1"/>
  <c r="AY40" i="1"/>
  <c r="AW37" i="2"/>
  <c r="AV40" i="1"/>
  <c r="AV18" i="1" s="1"/>
  <c r="AU40" i="1"/>
  <c r="AR40" i="1"/>
  <c r="AR18" i="1" s="1"/>
  <c r="AQ40" i="1"/>
  <c r="AP40" i="1"/>
  <c r="AP18" i="1" s="1"/>
  <c r="AM40" i="1"/>
  <c r="AK40" i="1"/>
  <c r="AI40" i="1"/>
  <c r="AI18" i="1" s="1"/>
  <c r="AG40" i="1"/>
  <c r="AG18" i="1" s="1"/>
  <c r="AF40" i="1"/>
  <c r="AD40" i="1"/>
  <c r="AA40" i="1"/>
  <c r="AA18" i="1" s="1"/>
  <c r="Y40" i="1"/>
  <c r="W40" i="1"/>
  <c r="W18" i="1" s="1"/>
  <c r="U40" i="1"/>
  <c r="T40" i="1"/>
  <c r="S40" i="1"/>
  <c r="R40" i="1"/>
  <c r="O40" i="1"/>
  <c r="O18" i="1" s="1"/>
  <c r="M40" i="1"/>
  <c r="K40" i="1"/>
  <c r="I40" i="1"/>
  <c r="H40" i="1"/>
  <c r="H18" i="1" s="1"/>
  <c r="G40" i="1"/>
  <c r="F40" i="1"/>
  <c r="AY36" i="1"/>
  <c r="AM36" i="1"/>
  <c r="AL36" i="1"/>
  <c r="AD36" i="1"/>
  <c r="AA36" i="1"/>
  <c r="AA14" i="1" s="1"/>
  <c r="Z36" i="1"/>
  <c r="R36" i="1"/>
  <c r="O36" i="1"/>
  <c r="O14" i="1" s="1"/>
  <c r="N36" i="1"/>
  <c r="F36" i="1"/>
  <c r="AX13" i="1"/>
  <c r="AW35" i="2"/>
  <c r="AI13" i="1"/>
  <c r="V13" i="1"/>
  <c r="U13" i="1"/>
  <c r="J13" i="1"/>
  <c r="BC12" i="1"/>
  <c r="BB12" i="1"/>
  <c r="AW34" i="2"/>
  <c r="AQ12" i="1"/>
  <c r="AC12" i="1"/>
  <c r="AB12" i="1"/>
  <c r="Q12" i="1"/>
  <c r="P12" i="1"/>
  <c r="BC11" i="1"/>
  <c r="AX11" i="1"/>
  <c r="AQ11" i="1"/>
  <c r="AI11" i="1"/>
  <c r="AC11" i="1"/>
  <c r="U11" i="1"/>
  <c r="O11" i="1"/>
  <c r="J11" i="1"/>
  <c r="I11" i="1"/>
  <c r="D33" i="2"/>
  <c r="BH36" i="1"/>
  <c r="BC10" i="1"/>
  <c r="BB10" i="1"/>
  <c r="AW32" i="2"/>
  <c r="AV36" i="1"/>
  <c r="AQ10" i="1"/>
  <c r="AC10" i="1"/>
  <c r="AB10" i="1"/>
  <c r="Z32" i="2"/>
  <c r="Q10" i="1"/>
  <c r="P10" i="1"/>
  <c r="D32" i="2"/>
  <c r="AW31" i="2"/>
  <c r="AI9" i="1"/>
  <c r="S31" i="2"/>
  <c r="AN31" i="2"/>
  <c r="D31" i="2"/>
  <c r="BF36" i="1"/>
  <c r="BF14" i="1" s="1"/>
  <c r="BE36" i="1"/>
  <c r="BE14" i="1" s="1"/>
  <c r="BD36" i="1"/>
  <c r="BA36" i="1"/>
  <c r="AZ8" i="1"/>
  <c r="AW30" i="2"/>
  <c r="BB30" i="2" s="1"/>
  <c r="AT36" i="1"/>
  <c r="AT14" i="1" s="1"/>
  <c r="AS36" i="1"/>
  <c r="AS14" i="1" s="1"/>
  <c r="AR36" i="1"/>
  <c r="AO36" i="1"/>
  <c r="AN8" i="1"/>
  <c r="AK36" i="1"/>
  <c r="AH36" i="1"/>
  <c r="AH14" i="1" s="1"/>
  <c r="AG36" i="1"/>
  <c r="AG14" i="1" s="1"/>
  <c r="AF36" i="1"/>
  <c r="AE36" i="1"/>
  <c r="AB8" i="1"/>
  <c r="Y36" i="1"/>
  <c r="V8" i="1"/>
  <c r="T36" i="1"/>
  <c r="S36" i="1"/>
  <c r="P8" i="1"/>
  <c r="M36" i="1"/>
  <c r="H36" i="1"/>
  <c r="H14" i="1" s="1"/>
  <c r="G36" i="1"/>
  <c r="D30" i="2"/>
  <c r="BJ28" i="1"/>
  <c r="BI28" i="1"/>
  <c r="BH28" i="1"/>
  <c r="BG28" i="1"/>
  <c r="BF28" i="1"/>
  <c r="BD28" i="1"/>
  <c r="BC28" i="1"/>
  <c r="BA28" i="1"/>
  <c r="AZ28" i="1"/>
  <c r="AY28" i="1"/>
  <c r="AX28" i="1"/>
  <c r="AW28" i="1"/>
  <c r="AW28" i="2" s="1"/>
  <c r="AT28" i="1"/>
  <c r="AR28" i="1"/>
  <c r="AQ28" i="1"/>
  <c r="AO28" i="1"/>
  <c r="AN28" i="1"/>
  <c r="AM28" i="1"/>
  <c r="AL28" i="1"/>
  <c r="AL28" i="2" s="1"/>
  <c r="AK28" i="1"/>
  <c r="AJ28" i="1"/>
  <c r="AI28" i="1"/>
  <c r="AH28" i="1"/>
  <c r="AF28" i="1"/>
  <c r="AE28" i="1"/>
  <c r="AC28" i="1"/>
  <c r="AB28" i="1"/>
  <c r="AA28" i="1"/>
  <c r="Z28" i="1"/>
  <c r="Y28" i="1"/>
  <c r="X28" i="1"/>
  <c r="X28" i="2" s="1"/>
  <c r="W28" i="1"/>
  <c r="V28" i="1"/>
  <c r="T28" i="1"/>
  <c r="S28" i="1"/>
  <c r="Q28" i="1"/>
  <c r="P28" i="1"/>
  <c r="O28" i="1"/>
  <c r="N28" i="1"/>
  <c r="M28" i="1"/>
  <c r="L28" i="1"/>
  <c r="K28" i="1"/>
  <c r="J28" i="1"/>
  <c r="H28" i="1"/>
  <c r="G28" i="1"/>
  <c r="E28" i="1"/>
  <c r="D28" i="1"/>
  <c r="D28" i="2" s="1"/>
  <c r="BJ27" i="1"/>
  <c r="BI27" i="1"/>
  <c r="BH27" i="1"/>
  <c r="BG27" i="1"/>
  <c r="BF27" i="1"/>
  <c r="BE27" i="1"/>
  <c r="BC27" i="1"/>
  <c r="BB27" i="1"/>
  <c r="AZ27" i="1"/>
  <c r="AY27" i="1"/>
  <c r="AX27" i="1"/>
  <c r="AW27" i="1"/>
  <c r="AW27" i="2" s="1"/>
  <c r="AT27" i="1"/>
  <c r="AS27" i="1"/>
  <c r="AQ27" i="1"/>
  <c r="AP27" i="1"/>
  <c r="AN27" i="1"/>
  <c r="AM27" i="1"/>
  <c r="AM27" i="2" s="1"/>
  <c r="AL27" i="1"/>
  <c r="AL27" i="2" s="1"/>
  <c r="AK27" i="1"/>
  <c r="AJ27" i="1"/>
  <c r="AI27" i="1"/>
  <c r="AH27" i="1"/>
  <c r="AG27" i="1"/>
  <c r="AE27" i="1"/>
  <c r="AD27" i="1"/>
  <c r="AB27" i="1"/>
  <c r="AA27" i="1"/>
  <c r="Z27" i="1"/>
  <c r="Y27" i="1"/>
  <c r="X27" i="1"/>
  <c r="W27" i="1"/>
  <c r="V27" i="1"/>
  <c r="U27" i="1"/>
  <c r="S27" i="1"/>
  <c r="R27" i="1"/>
  <c r="P27" i="1"/>
  <c r="O27" i="1"/>
  <c r="N27" i="1"/>
  <c r="M27" i="1"/>
  <c r="L27" i="1"/>
  <c r="K27" i="1"/>
  <c r="J27" i="1"/>
  <c r="I27" i="1"/>
  <c r="G27" i="1"/>
  <c r="F27" i="1"/>
  <c r="D27" i="1"/>
  <c r="D27" i="2" s="1"/>
  <c r="BJ26" i="1"/>
  <c r="BI26" i="1"/>
  <c r="BH26" i="1"/>
  <c r="BG26" i="1"/>
  <c r="BF26" i="1"/>
  <c r="BE26" i="1"/>
  <c r="BD26" i="1"/>
  <c r="BB26" i="1"/>
  <c r="BA26" i="1"/>
  <c r="AY26" i="1"/>
  <c r="AX26" i="1"/>
  <c r="AW26" i="1"/>
  <c r="AW26" i="2" s="1"/>
  <c r="AT26" i="1"/>
  <c r="AS26" i="1"/>
  <c r="AR26" i="1"/>
  <c r="AP26" i="1"/>
  <c r="AP26" i="2" s="1"/>
  <c r="AO26" i="1"/>
  <c r="AM26" i="1"/>
  <c r="AL26" i="1"/>
  <c r="AL26" i="2" s="1"/>
  <c r="AK26" i="1"/>
  <c r="AJ26" i="1"/>
  <c r="AI26" i="1"/>
  <c r="AH26" i="1"/>
  <c r="AG26" i="1"/>
  <c r="AF26" i="1"/>
  <c r="AD26" i="1"/>
  <c r="AC26" i="1"/>
  <c r="AA26" i="1"/>
  <c r="Z26" i="1"/>
  <c r="Y26" i="1"/>
  <c r="X26" i="1"/>
  <c r="W26" i="1"/>
  <c r="V26" i="1"/>
  <c r="U26" i="1"/>
  <c r="T26" i="1"/>
  <c r="R26" i="1"/>
  <c r="Q26" i="1"/>
  <c r="O26" i="1"/>
  <c r="N26" i="1"/>
  <c r="M26" i="1"/>
  <c r="L26" i="1"/>
  <c r="K26" i="1"/>
  <c r="J26" i="1"/>
  <c r="I26" i="1"/>
  <c r="H26" i="1"/>
  <c r="F26" i="1"/>
  <c r="E26" i="1"/>
  <c r="BJ25" i="1"/>
  <c r="BI25" i="1"/>
  <c r="BH25" i="1"/>
  <c r="BG25" i="1"/>
  <c r="BF25" i="1"/>
  <c r="BE25" i="1"/>
  <c r="BD25" i="1"/>
  <c r="BC25" i="1"/>
  <c r="BA25" i="1"/>
  <c r="AZ25" i="1"/>
  <c r="AX25" i="1"/>
  <c r="AW25" i="1"/>
  <c r="AW25" i="2" s="1"/>
  <c r="AT25" i="1"/>
  <c r="AS25" i="1"/>
  <c r="AR25" i="1"/>
  <c r="AQ25" i="1"/>
  <c r="AO25" i="1"/>
  <c r="AN25" i="1"/>
  <c r="AL25" i="1"/>
  <c r="AL25" i="2" s="1"/>
  <c r="AK25" i="1"/>
  <c r="AJ25" i="1"/>
  <c r="AJ25" i="2" s="1"/>
  <c r="AI25" i="1"/>
  <c r="AH25" i="1"/>
  <c r="AG25" i="1"/>
  <c r="AF25" i="1"/>
  <c r="AE25" i="1"/>
  <c r="AC25" i="1"/>
  <c r="AB25" i="1"/>
  <c r="Z25" i="1"/>
  <c r="Y25" i="1"/>
  <c r="X25" i="1"/>
  <c r="W25" i="1"/>
  <c r="V25" i="1"/>
  <c r="U25" i="1"/>
  <c r="T25" i="1"/>
  <c r="S25" i="1"/>
  <c r="Q25" i="1"/>
  <c r="P25" i="1"/>
  <c r="N25" i="1"/>
  <c r="M25" i="1"/>
  <c r="L25" i="1"/>
  <c r="K25" i="1"/>
  <c r="J25" i="1"/>
  <c r="I25" i="1"/>
  <c r="H25" i="1"/>
  <c r="G25" i="1"/>
  <c r="E25" i="1"/>
  <c r="D25" i="1"/>
  <c r="D25" i="2" s="1"/>
  <c r="BI24" i="1"/>
  <c r="BH24" i="1"/>
  <c r="BG24" i="1"/>
  <c r="BF24" i="1"/>
  <c r="BE24" i="1"/>
  <c r="BD24" i="1"/>
  <c r="BC24" i="1"/>
  <c r="BB24" i="1"/>
  <c r="AZ24" i="1"/>
  <c r="AY24" i="1"/>
  <c r="AW24" i="1"/>
  <c r="AW24" i="2" s="1"/>
  <c r="AT24" i="1"/>
  <c r="AS24" i="1"/>
  <c r="AR24" i="1"/>
  <c r="AQ24" i="1"/>
  <c r="AP24" i="1"/>
  <c r="AN24" i="1"/>
  <c r="AM24" i="1"/>
  <c r="AK24" i="1"/>
  <c r="AJ24" i="1"/>
  <c r="AI24" i="1"/>
  <c r="AH24" i="1"/>
  <c r="AG24" i="1"/>
  <c r="AF24" i="1"/>
  <c r="AE24" i="1"/>
  <c r="AD24" i="1"/>
  <c r="AB24" i="1"/>
  <c r="AA24" i="1"/>
  <c r="Y24" i="1"/>
  <c r="X24" i="1"/>
  <c r="W24" i="1"/>
  <c r="V24" i="1"/>
  <c r="U24" i="1"/>
  <c r="T24" i="1"/>
  <c r="S24" i="1"/>
  <c r="W24" i="2" s="1"/>
  <c r="R24" i="1"/>
  <c r="P24" i="1"/>
  <c r="O24" i="1"/>
  <c r="M24" i="1"/>
  <c r="L24" i="1"/>
  <c r="K24" i="1"/>
  <c r="J24" i="1"/>
  <c r="I24" i="1"/>
  <c r="H24" i="1"/>
  <c r="G24" i="1"/>
  <c r="F24" i="1"/>
  <c r="D24" i="1"/>
  <c r="D24" i="2" s="1"/>
  <c r="BF23" i="1"/>
  <c r="BE23" i="1"/>
  <c r="BD23" i="1"/>
  <c r="BC23" i="1"/>
  <c r="BB23" i="1"/>
  <c r="BA23" i="1"/>
  <c r="AZ23" i="1"/>
  <c r="AY23" i="1"/>
  <c r="AX23" i="1"/>
  <c r="AU23" i="1"/>
  <c r="AT23" i="1"/>
  <c r="AS23" i="1"/>
  <c r="AR23" i="1"/>
  <c r="AQ23" i="1"/>
  <c r="AP23" i="1"/>
  <c r="AO23" i="1"/>
  <c r="AN23" i="1"/>
  <c r="AM23" i="1"/>
  <c r="AL23" i="1"/>
  <c r="AL23" i="2" s="1"/>
  <c r="AI23" i="1"/>
  <c r="AH23" i="1"/>
  <c r="AG23" i="1"/>
  <c r="AF23" i="1"/>
  <c r="AE23" i="1"/>
  <c r="AD23" i="1"/>
  <c r="AC23" i="1"/>
  <c r="AB23" i="1"/>
  <c r="AA23" i="1"/>
  <c r="Z23" i="1"/>
  <c r="W23" i="1"/>
  <c r="V23" i="1"/>
  <c r="U23" i="1"/>
  <c r="T23" i="1"/>
  <c r="S23" i="1"/>
  <c r="R23" i="1"/>
  <c r="Q23" i="1"/>
  <c r="P23" i="1"/>
  <c r="O23" i="1"/>
  <c r="N23" i="1"/>
  <c r="K23" i="1"/>
  <c r="J23" i="1"/>
  <c r="I23" i="1"/>
  <c r="H23" i="1"/>
  <c r="G23" i="1"/>
  <c r="F23" i="1"/>
  <c r="E23" i="1"/>
  <c r="E23" i="2" s="1"/>
  <c r="D23" i="1"/>
  <c r="D23" i="2" s="1"/>
  <c r="AL22" i="1"/>
  <c r="AL22" i="2" s="1"/>
  <c r="AA22" i="1"/>
  <c r="N22" i="1"/>
  <c r="BF21" i="1"/>
  <c r="BE21" i="1"/>
  <c r="BD21" i="1"/>
  <c r="BC21" i="1"/>
  <c r="BB21" i="1"/>
  <c r="BA21" i="1"/>
  <c r="AZ21" i="1"/>
  <c r="AW21" i="1"/>
  <c r="AW21" i="2" s="1"/>
  <c r="AV21" i="1"/>
  <c r="AU21" i="1"/>
  <c r="AT21" i="1"/>
  <c r="AS21" i="1"/>
  <c r="AR21" i="1"/>
  <c r="AQ21" i="1"/>
  <c r="AP21" i="1"/>
  <c r="AN21" i="1"/>
  <c r="AG21" i="1"/>
  <c r="AF21" i="1"/>
  <c r="AE21" i="1"/>
  <c r="AD21" i="1"/>
  <c r="AC21" i="1"/>
  <c r="AB21" i="1"/>
  <c r="AA21" i="1"/>
  <c r="Z21" i="1"/>
  <c r="Y21" i="1"/>
  <c r="X21" i="1"/>
  <c r="U21" i="1"/>
  <c r="T21" i="1"/>
  <c r="S21" i="1"/>
  <c r="U21" i="2" s="1"/>
  <c r="R21" i="1"/>
  <c r="Q21" i="1"/>
  <c r="P21" i="1"/>
  <c r="O21" i="1"/>
  <c r="N21" i="1"/>
  <c r="M21" i="1"/>
  <c r="L21" i="1"/>
  <c r="I21" i="1"/>
  <c r="H21" i="1"/>
  <c r="G21" i="1"/>
  <c r="F21" i="1"/>
  <c r="E21" i="1"/>
  <c r="D21" i="1"/>
  <c r="D21" i="2" s="1"/>
  <c r="BF20" i="1"/>
  <c r="BE20" i="1"/>
  <c r="BD20" i="1"/>
  <c r="BC20" i="1"/>
  <c r="AZ20" i="1"/>
  <c r="AY20" i="1"/>
  <c r="AX20" i="1"/>
  <c r="AW20" i="1"/>
  <c r="AW20" i="2" s="1"/>
  <c r="AV20" i="1"/>
  <c r="AU20" i="1"/>
  <c r="AT20" i="1"/>
  <c r="AS20" i="1"/>
  <c r="AR20" i="1"/>
  <c r="AQ20" i="1"/>
  <c r="AI20" i="1"/>
  <c r="AH20" i="1"/>
  <c r="AG20" i="1"/>
  <c r="AF20" i="1"/>
  <c r="AE20" i="1"/>
  <c r="AD20" i="1"/>
  <c r="AC20" i="1"/>
  <c r="AB20" i="1"/>
  <c r="AA20" i="1"/>
  <c r="Z20" i="1"/>
  <c r="V20" i="1"/>
  <c r="U20" i="1"/>
  <c r="T20" i="1"/>
  <c r="S20" i="1"/>
  <c r="R20" i="1"/>
  <c r="Q20" i="1"/>
  <c r="P20" i="1"/>
  <c r="O20" i="1"/>
  <c r="N20" i="1"/>
  <c r="M20" i="1"/>
  <c r="L20" i="1"/>
  <c r="J20" i="1"/>
  <c r="I20" i="1"/>
  <c r="H20" i="1"/>
  <c r="G20" i="1"/>
  <c r="F20" i="1"/>
  <c r="E20" i="1"/>
  <c r="D20" i="1"/>
  <c r="D20" i="2" s="1"/>
  <c r="BF19" i="1"/>
  <c r="BE19" i="1"/>
  <c r="BD19" i="1"/>
  <c r="BC19" i="1"/>
  <c r="BA19" i="1"/>
  <c r="AZ19" i="1"/>
  <c r="AY19" i="1"/>
  <c r="AX19" i="1"/>
  <c r="AW19" i="1"/>
  <c r="AW19" i="2" s="1"/>
  <c r="AV19" i="1"/>
  <c r="AU19" i="1"/>
  <c r="AT19" i="1"/>
  <c r="AS19" i="1"/>
  <c r="AR19" i="1"/>
  <c r="AQ19" i="1"/>
  <c r="AO19" i="1"/>
  <c r="AN19" i="1"/>
  <c r="AM19" i="1"/>
  <c r="AM19" i="2" s="1"/>
  <c r="AL19" i="1"/>
  <c r="AL19" i="2" s="1"/>
  <c r="AK19" i="1"/>
  <c r="AJ19" i="1"/>
  <c r="AI19" i="1"/>
  <c r="AH19" i="1"/>
  <c r="AG19" i="1"/>
  <c r="AF19" i="1"/>
  <c r="AE19" i="1"/>
  <c r="AC19" i="1"/>
  <c r="AB19" i="1"/>
  <c r="AA19" i="1"/>
  <c r="Z19" i="1"/>
  <c r="Y19" i="1"/>
  <c r="X19" i="1"/>
  <c r="W19" i="1"/>
  <c r="V19" i="1"/>
  <c r="U19" i="1"/>
  <c r="T19" i="1"/>
  <c r="S19" i="1"/>
  <c r="Q19" i="1"/>
  <c r="P19" i="1"/>
  <c r="O19" i="1"/>
  <c r="N19" i="1"/>
  <c r="M19" i="1"/>
  <c r="L19" i="1"/>
  <c r="K19" i="1"/>
  <c r="J19" i="1"/>
  <c r="I19" i="1"/>
  <c r="H19" i="1"/>
  <c r="G19" i="1"/>
  <c r="E19" i="1"/>
  <c r="D19" i="1"/>
  <c r="D19" i="2" s="1"/>
  <c r="AK18" i="1"/>
  <c r="M18" i="1"/>
  <c r="BG17" i="1"/>
  <c r="BF17" i="1"/>
  <c r="BE17" i="1"/>
  <c r="BD17" i="1"/>
  <c r="BC17" i="1"/>
  <c r="BB17" i="1"/>
  <c r="BA17" i="1"/>
  <c r="AZ17" i="1"/>
  <c r="AX17" i="1"/>
  <c r="AW17" i="1"/>
  <c r="AW17" i="2" s="1"/>
  <c r="AV17" i="1"/>
  <c r="AU17" i="1"/>
  <c r="AT17" i="1"/>
  <c r="AS17" i="1"/>
  <c r="AR17" i="1"/>
  <c r="AQ17" i="1"/>
  <c r="AP17" i="1"/>
  <c r="AN17" i="1"/>
  <c r="AL17" i="1"/>
  <c r="AL17" i="2" s="1"/>
  <c r="AJ17" i="1"/>
  <c r="AI17" i="1"/>
  <c r="AH17" i="1"/>
  <c r="AG17" i="1"/>
  <c r="AF17" i="1"/>
  <c r="AE17" i="1"/>
  <c r="AD17" i="1"/>
  <c r="AC17" i="1"/>
  <c r="AB17" i="1"/>
  <c r="AA17" i="1"/>
  <c r="Z17" i="1"/>
  <c r="X17" i="1"/>
  <c r="W17" i="1"/>
  <c r="V17" i="1"/>
  <c r="U17" i="1"/>
  <c r="T17" i="1"/>
  <c r="S17" i="1"/>
  <c r="R17" i="1"/>
  <c r="Q17" i="1"/>
  <c r="P17" i="1"/>
  <c r="O17" i="1"/>
  <c r="N17" i="1"/>
  <c r="L17" i="1"/>
  <c r="K17" i="1"/>
  <c r="J17" i="1"/>
  <c r="I17" i="1"/>
  <c r="H17" i="1"/>
  <c r="G17" i="1"/>
  <c r="F17" i="1"/>
  <c r="E17" i="1"/>
  <c r="E17" i="2" s="1"/>
  <c r="D17" i="1"/>
  <c r="D17" i="2" s="1"/>
  <c r="BG16" i="1"/>
  <c r="BD16" i="1"/>
  <c r="BC16" i="1"/>
  <c r="BB16" i="1"/>
  <c r="BA16" i="1"/>
  <c r="AZ16" i="1"/>
  <c r="AY16" i="1"/>
  <c r="AX16" i="1"/>
  <c r="AW16" i="1"/>
  <c r="AW16" i="2" s="1"/>
  <c r="AV16" i="1"/>
  <c r="AU16" i="1"/>
  <c r="AR16" i="1"/>
  <c r="AQ16" i="1"/>
  <c r="AP16" i="1"/>
  <c r="AN16" i="1"/>
  <c r="AL16" i="1"/>
  <c r="AK16" i="1"/>
  <c r="AJ16" i="1"/>
  <c r="AI16" i="1"/>
  <c r="AH16" i="1"/>
  <c r="AG16" i="1"/>
  <c r="AD16" i="1"/>
  <c r="AC16" i="1"/>
  <c r="AB16" i="1"/>
  <c r="AA16" i="1"/>
  <c r="Z16" i="1"/>
  <c r="W16" i="1"/>
  <c r="V16" i="1"/>
  <c r="U16" i="1"/>
  <c r="T16" i="1"/>
  <c r="S16" i="1"/>
  <c r="P16" i="1"/>
  <c r="O16" i="1"/>
  <c r="N16" i="1"/>
  <c r="M16" i="1"/>
  <c r="L16" i="1"/>
  <c r="K16" i="1"/>
  <c r="J16" i="1"/>
  <c r="I16" i="1"/>
  <c r="H16" i="1"/>
  <c r="G16" i="1"/>
  <c r="D16" i="1"/>
  <c r="D16" i="2" s="1"/>
  <c r="BJ15" i="1"/>
  <c r="BI15" i="1"/>
  <c r="BH15" i="1"/>
  <c r="BG15" i="1"/>
  <c r="BF15" i="1"/>
  <c r="BE15" i="1"/>
  <c r="BD15" i="1"/>
  <c r="BC15" i="1"/>
  <c r="BB15" i="1"/>
  <c r="AY15" i="1"/>
  <c r="AX15" i="1"/>
  <c r="AW15" i="1"/>
  <c r="AW15" i="2" s="1"/>
  <c r="AV15" i="1"/>
  <c r="AU15" i="1"/>
  <c r="AT15" i="1"/>
  <c r="AS15" i="1"/>
  <c r="AR15" i="1"/>
  <c r="AQ15" i="1"/>
  <c r="AP15" i="1"/>
  <c r="AM15" i="1"/>
  <c r="AL15" i="1"/>
  <c r="AK15" i="1"/>
  <c r="AJ15" i="1"/>
  <c r="AI15" i="1"/>
  <c r="AH15" i="1"/>
  <c r="AG15" i="1"/>
  <c r="AF15" i="1"/>
  <c r="AE15" i="1"/>
  <c r="AD15" i="1"/>
  <c r="AA15" i="1"/>
  <c r="Z15" i="1"/>
  <c r="Y15" i="1"/>
  <c r="X15" i="1"/>
  <c r="X15" i="2" s="1"/>
  <c r="W15" i="1"/>
  <c r="V15" i="1"/>
  <c r="U15" i="1"/>
  <c r="T15" i="1"/>
  <c r="S15" i="1"/>
  <c r="R15" i="1"/>
  <c r="O15" i="1"/>
  <c r="N15" i="1"/>
  <c r="M15" i="1"/>
  <c r="L15" i="1"/>
  <c r="K15" i="1"/>
  <c r="J15" i="1"/>
  <c r="I15" i="1"/>
  <c r="H15" i="1"/>
  <c r="G15" i="1"/>
  <c r="F15" i="1"/>
  <c r="BH14" i="1"/>
  <c r="BA14" i="1"/>
  <c r="AO14" i="1"/>
  <c r="N14" i="1"/>
  <c r="BI13" i="1"/>
  <c r="BH13" i="1"/>
  <c r="BG13" i="1"/>
  <c r="BF13" i="1"/>
  <c r="BE13" i="1"/>
  <c r="BD13" i="1"/>
  <c r="BC13" i="1"/>
  <c r="BB13" i="1"/>
  <c r="BA13" i="1"/>
  <c r="AZ13" i="1"/>
  <c r="AW13" i="1"/>
  <c r="AW13" i="2" s="1"/>
  <c r="AV13" i="1"/>
  <c r="AU13" i="1"/>
  <c r="AT13" i="1"/>
  <c r="AS13" i="1"/>
  <c r="AR13" i="1"/>
  <c r="AQ13" i="1"/>
  <c r="AP13" i="1"/>
  <c r="AP13" i="2" s="1"/>
  <c r="AN13" i="1"/>
  <c r="AL13" i="1"/>
  <c r="AH13" i="1"/>
  <c r="AG13" i="1"/>
  <c r="AF13" i="1"/>
  <c r="AE13" i="1"/>
  <c r="AD13" i="1"/>
  <c r="AC13" i="1"/>
  <c r="AB13" i="1"/>
  <c r="AA13" i="1"/>
  <c r="Z13" i="1"/>
  <c r="T13" i="1"/>
  <c r="S13" i="1"/>
  <c r="R13" i="1"/>
  <c r="Q13" i="1"/>
  <c r="P13" i="1"/>
  <c r="O13" i="1"/>
  <c r="N13" i="1"/>
  <c r="M13" i="1"/>
  <c r="L13" i="1"/>
  <c r="I13" i="1"/>
  <c r="H13" i="1"/>
  <c r="G13" i="1"/>
  <c r="F13" i="1"/>
  <c r="E13" i="1"/>
  <c r="D13" i="1"/>
  <c r="D13" i="2" s="1"/>
  <c r="BG12" i="1"/>
  <c r="BF12" i="1"/>
  <c r="BE12" i="1"/>
  <c r="BA12" i="1"/>
  <c r="AZ12" i="1"/>
  <c r="AY12" i="1"/>
  <c r="AX12" i="1"/>
  <c r="AW12" i="1"/>
  <c r="AW12" i="2" s="1"/>
  <c r="AV12" i="1"/>
  <c r="AU12" i="1"/>
  <c r="AT12" i="1"/>
  <c r="AS12" i="1"/>
  <c r="AR12" i="1"/>
  <c r="AN12" i="1"/>
  <c r="AL12" i="1"/>
  <c r="AL12" i="2" s="1"/>
  <c r="AK12" i="1"/>
  <c r="AJ12" i="1"/>
  <c r="AI12" i="1"/>
  <c r="AH12" i="1"/>
  <c r="AG12" i="1"/>
  <c r="AF12" i="1"/>
  <c r="AE12" i="1"/>
  <c r="AD12" i="1"/>
  <c r="AA12" i="1"/>
  <c r="Z12" i="1"/>
  <c r="AA12" i="2" s="1"/>
  <c r="Y12" i="1"/>
  <c r="X12" i="1"/>
  <c r="W12" i="1"/>
  <c r="V12" i="1"/>
  <c r="U12" i="1"/>
  <c r="T12" i="1"/>
  <c r="S12" i="1"/>
  <c r="R12" i="1"/>
  <c r="O12" i="1"/>
  <c r="N12" i="1"/>
  <c r="M12" i="1"/>
  <c r="L12" i="1"/>
  <c r="K12" i="1"/>
  <c r="J12" i="1"/>
  <c r="I12" i="1"/>
  <c r="H12" i="1"/>
  <c r="G12" i="1"/>
  <c r="BG11" i="1"/>
  <c r="BF11" i="1"/>
  <c r="BE11" i="1"/>
  <c r="BD11" i="1"/>
  <c r="BB11" i="1"/>
  <c r="BA11" i="1"/>
  <c r="AZ11" i="1"/>
  <c r="AV11" i="1"/>
  <c r="AU11" i="1"/>
  <c r="AT11" i="1"/>
  <c r="AS11" i="1"/>
  <c r="AR11" i="1"/>
  <c r="AP11" i="1"/>
  <c r="AN11" i="1"/>
  <c r="AL11" i="1"/>
  <c r="AK11" i="1"/>
  <c r="AJ11" i="1"/>
  <c r="AH11" i="1"/>
  <c r="AG11" i="1"/>
  <c r="AF11" i="1"/>
  <c r="AE11" i="1"/>
  <c r="AD11" i="1"/>
  <c r="AB11" i="1"/>
  <c r="AA11" i="1"/>
  <c r="Z11" i="1"/>
  <c r="W11" i="1"/>
  <c r="V11" i="1"/>
  <c r="T11" i="1"/>
  <c r="S11" i="1"/>
  <c r="R11" i="1"/>
  <c r="Q11" i="1"/>
  <c r="P11" i="1"/>
  <c r="N11" i="1"/>
  <c r="M11" i="1"/>
  <c r="L11" i="1"/>
  <c r="R11" i="2" s="1"/>
  <c r="K11" i="1"/>
  <c r="H11" i="1"/>
  <c r="G11" i="1"/>
  <c r="F11" i="1"/>
  <c r="E11" i="1"/>
  <c r="D11" i="1"/>
  <c r="D11" i="2" s="1"/>
  <c r="BG10" i="1"/>
  <c r="BF10" i="1"/>
  <c r="BE10" i="1"/>
  <c r="BA10" i="1"/>
  <c r="AZ10" i="1"/>
  <c r="AY10" i="1"/>
  <c r="AX10" i="1"/>
  <c r="AW10" i="1"/>
  <c r="AW10" i="2" s="1"/>
  <c r="AV10" i="1"/>
  <c r="AU10" i="1"/>
  <c r="AT10" i="1"/>
  <c r="AS10" i="1"/>
  <c r="AN10" i="1"/>
  <c r="AL10" i="1"/>
  <c r="AK10" i="1"/>
  <c r="AJ10" i="1"/>
  <c r="AI10" i="1"/>
  <c r="AH10" i="1"/>
  <c r="AG10" i="1"/>
  <c r="AF10" i="1"/>
  <c r="AE10" i="1"/>
  <c r="AA10" i="1"/>
  <c r="Z10" i="1"/>
  <c r="Y10" i="1"/>
  <c r="X10" i="1"/>
  <c r="W10" i="1"/>
  <c r="V10" i="1"/>
  <c r="U10" i="1"/>
  <c r="T10" i="1"/>
  <c r="S10" i="1"/>
  <c r="O10" i="1"/>
  <c r="N10" i="1"/>
  <c r="M10" i="1"/>
  <c r="L10" i="1"/>
  <c r="K10" i="1"/>
  <c r="J10" i="1"/>
  <c r="I10" i="1"/>
  <c r="H10" i="1"/>
  <c r="G10" i="1"/>
  <c r="BG9" i="1"/>
  <c r="BF9" i="1"/>
  <c r="BE9" i="1"/>
  <c r="BD9" i="1"/>
  <c r="BC9" i="1"/>
  <c r="BB9" i="1"/>
  <c r="BA9" i="1"/>
  <c r="AZ9" i="1"/>
  <c r="AY9" i="1"/>
  <c r="AW9" i="1"/>
  <c r="AW9" i="2" s="1"/>
  <c r="AV9" i="1"/>
  <c r="AU9" i="1"/>
  <c r="AT9" i="1"/>
  <c r="AS9" i="1"/>
  <c r="AR9" i="1"/>
  <c r="AQ9" i="1"/>
  <c r="AP9" i="1"/>
  <c r="AP9" i="2" s="1"/>
  <c r="AN9" i="1"/>
  <c r="AL9" i="1"/>
  <c r="AK9" i="1"/>
  <c r="AH9" i="1"/>
  <c r="AG9" i="1"/>
  <c r="AF9" i="1"/>
  <c r="AE9" i="1"/>
  <c r="AD9" i="1"/>
  <c r="AC9" i="1"/>
  <c r="AB9" i="1"/>
  <c r="AA9" i="1"/>
  <c r="Z9" i="1"/>
  <c r="Y9" i="1"/>
  <c r="W9" i="1"/>
  <c r="V9" i="1"/>
  <c r="U9" i="1"/>
  <c r="T9" i="1"/>
  <c r="S9" i="1"/>
  <c r="R9" i="1"/>
  <c r="Q9" i="1"/>
  <c r="P9" i="1"/>
  <c r="O9" i="1"/>
  <c r="N9" i="1"/>
  <c r="K9" i="1"/>
  <c r="J9" i="1"/>
  <c r="I9" i="1"/>
  <c r="H9" i="1"/>
  <c r="G9" i="1"/>
  <c r="F9" i="1"/>
  <c r="E9" i="1"/>
  <c r="D9" i="1"/>
  <c r="D9" i="2" s="1"/>
  <c r="BE8" i="1"/>
  <c r="BD8" i="1"/>
  <c r="BC8" i="1"/>
  <c r="BB8" i="1"/>
  <c r="BA8" i="1"/>
  <c r="AY8" i="1"/>
  <c r="AX8" i="1"/>
  <c r="AW8" i="1"/>
  <c r="AW8" i="2" s="1"/>
  <c r="AV8" i="1"/>
  <c r="AS8" i="1"/>
  <c r="AR8" i="1"/>
  <c r="AQ8" i="1"/>
  <c r="AP8" i="1"/>
  <c r="AO8" i="1"/>
  <c r="AM8" i="1"/>
  <c r="AL8" i="1"/>
  <c r="AL8" i="2" s="1"/>
  <c r="AK8" i="1"/>
  <c r="AJ8" i="1"/>
  <c r="AJ8" i="2" s="1"/>
  <c r="AG8" i="1"/>
  <c r="AF8" i="1"/>
  <c r="AE8" i="1"/>
  <c r="AD8" i="1"/>
  <c r="AC8" i="1"/>
  <c r="AA8" i="1"/>
  <c r="Z8" i="1"/>
  <c r="Z8" i="2" s="1"/>
  <c r="Y8" i="1"/>
  <c r="X8" i="1"/>
  <c r="X8" i="2" s="1"/>
  <c r="U8" i="1"/>
  <c r="T8" i="1"/>
  <c r="S8" i="1"/>
  <c r="R8" i="1"/>
  <c r="Q8" i="1"/>
  <c r="O8" i="1"/>
  <c r="N8" i="1"/>
  <c r="M8" i="1"/>
  <c r="L8" i="1"/>
  <c r="J8" i="1"/>
  <c r="I8" i="1"/>
  <c r="H8" i="1"/>
  <c r="G8" i="1"/>
  <c r="F8" i="1"/>
  <c r="E8" i="1"/>
  <c r="E8" i="2" s="1"/>
  <c r="T17" i="2" l="1"/>
  <c r="I18" i="1"/>
  <c r="K18" i="1"/>
  <c r="AL10" i="2"/>
  <c r="BH29" i="1"/>
  <c r="T15" i="2"/>
  <c r="AF14" i="1"/>
  <c r="AL18" i="1"/>
  <c r="AL61" i="2"/>
  <c r="AV22" i="1"/>
  <c r="AL11" i="2"/>
  <c r="AE10" i="2"/>
  <c r="AX12" i="2"/>
  <c r="AL16" i="2"/>
  <c r="AC17" i="2"/>
  <c r="H29" i="1"/>
  <c r="AV14" i="1"/>
  <c r="AV29" i="1" s="1"/>
  <c r="AL14" i="1"/>
  <c r="T18" i="1"/>
  <c r="BJ18" i="1"/>
  <c r="BB18" i="1"/>
  <c r="AL15" i="2"/>
  <c r="N13" i="2"/>
  <c r="BI18" i="1"/>
  <c r="BH69" i="2"/>
  <c r="BI69" i="2"/>
  <c r="BJ69" i="2"/>
  <c r="BH71" i="2"/>
  <c r="BI71" i="2"/>
  <c r="BJ71" i="2"/>
  <c r="U18" i="1"/>
  <c r="BI13" i="2"/>
  <c r="AU18" i="1"/>
  <c r="AK22" i="1"/>
  <c r="Y18" i="1"/>
  <c r="AR8" i="2"/>
  <c r="BJ35" i="2"/>
  <c r="BI35" i="2"/>
  <c r="BH35" i="2"/>
  <c r="BI67" i="2"/>
  <c r="BJ67" i="2"/>
  <c r="BH67" i="2"/>
  <c r="T14" i="1"/>
  <c r="V18" i="1"/>
  <c r="R16" i="2"/>
  <c r="BH70" i="2"/>
  <c r="BI70" i="2"/>
  <c r="BJ70" i="2"/>
  <c r="BJ24" i="2"/>
  <c r="BH24" i="2"/>
  <c r="BI24" i="2"/>
  <c r="R18" i="1"/>
  <c r="BI68" i="2"/>
  <c r="BJ68" i="2"/>
  <c r="BH68" i="2"/>
  <c r="BJ56" i="2"/>
  <c r="BH56" i="2"/>
  <c r="BI56" i="2"/>
  <c r="AN11" i="2"/>
  <c r="BC25" i="2"/>
  <c r="BJ25" i="2"/>
  <c r="BH25" i="2"/>
  <c r="BI25" i="2"/>
  <c r="Y22" i="1"/>
  <c r="BJ26" i="2"/>
  <c r="BH26" i="2"/>
  <c r="BI26" i="2"/>
  <c r="AD18" i="1"/>
  <c r="W16" i="2"/>
  <c r="BH27" i="2"/>
  <c r="BI27" i="2"/>
  <c r="BJ27" i="2"/>
  <c r="BH28" i="2"/>
  <c r="BI28" i="2"/>
  <c r="BJ28" i="2"/>
  <c r="AK40" i="2"/>
  <c r="E40" i="2"/>
  <c r="AY15" i="2"/>
  <c r="BJ15" i="2"/>
  <c r="AX15" i="2"/>
  <c r="BH15" i="2"/>
  <c r="BG15" i="2"/>
  <c r="BE15" i="2"/>
  <c r="BC15" i="2"/>
  <c r="BB15" i="2"/>
  <c r="BI15" i="2"/>
  <c r="BF15" i="2"/>
  <c r="BD15" i="2"/>
  <c r="S11" i="2"/>
  <c r="W11" i="2"/>
  <c r="V11" i="2"/>
  <c r="U11" i="2"/>
  <c r="T11" i="2"/>
  <c r="AC25" i="2"/>
  <c r="AE25" i="2"/>
  <c r="AD25" i="2"/>
  <c r="AB25" i="2"/>
  <c r="AA25" i="2"/>
  <c r="Z25" i="2"/>
  <c r="AO36" i="2"/>
  <c r="AM36" i="2"/>
  <c r="AM14" i="1"/>
  <c r="AY10" i="2"/>
  <c r="BG10" i="2"/>
  <c r="BC10" i="2"/>
  <c r="BB10" i="2"/>
  <c r="AZ10" i="2"/>
  <c r="AX10" i="2"/>
  <c r="BF10" i="2"/>
  <c r="BE10" i="2"/>
  <c r="BD10" i="2"/>
  <c r="Z12" i="2"/>
  <c r="AD12" i="2"/>
  <c r="AC12" i="2"/>
  <c r="AE12" i="2"/>
  <c r="AB12" i="2"/>
  <c r="AJ16" i="2"/>
  <c r="AJ17" i="2"/>
  <c r="AB19" i="2"/>
  <c r="AA19" i="2"/>
  <c r="AE19" i="2"/>
  <c r="AC19" i="2"/>
  <c r="Z19" i="2"/>
  <c r="AE20" i="2"/>
  <c r="AD20" i="2"/>
  <c r="AC20" i="2"/>
  <c r="AB20" i="2"/>
  <c r="AA20" i="2"/>
  <c r="Z20" i="2"/>
  <c r="BF21" i="2"/>
  <c r="BE21" i="2"/>
  <c r="BD21" i="2"/>
  <c r="BC21" i="2"/>
  <c r="BB21" i="2"/>
  <c r="BA21" i="2"/>
  <c r="AZ21" i="2"/>
  <c r="AY21" i="2"/>
  <c r="AX21" i="2"/>
  <c r="AD26" i="2"/>
  <c r="Z26" i="2"/>
  <c r="AE26" i="2"/>
  <c r="AC26" i="2"/>
  <c r="AB26" i="2"/>
  <c r="AA26" i="2"/>
  <c r="I36" i="1"/>
  <c r="I14" i="1" s="1"/>
  <c r="U36" i="1"/>
  <c r="U14" i="1" s="1"/>
  <c r="AY14" i="1"/>
  <c r="AM40" i="2"/>
  <c r="AO40" i="2"/>
  <c r="AM18" i="1"/>
  <c r="F44" i="1"/>
  <c r="F22" i="1" s="1"/>
  <c r="F19" i="1"/>
  <c r="R44" i="1"/>
  <c r="R22" i="1" s="1"/>
  <c r="R19" i="1"/>
  <c r="AD44" i="1"/>
  <c r="AD22" i="1" s="1"/>
  <c r="AD19" i="1"/>
  <c r="AD19" i="2" s="1"/>
  <c r="AQ41" i="2"/>
  <c r="AR41" i="2"/>
  <c r="AP41" i="2"/>
  <c r="AP44" i="1"/>
  <c r="AP19" i="1"/>
  <c r="BB44" i="1"/>
  <c r="BB22" i="1" s="1"/>
  <c r="BB19" i="1"/>
  <c r="AN44" i="1"/>
  <c r="AN22" i="1" s="1"/>
  <c r="AN20" i="1"/>
  <c r="AH21" i="1"/>
  <c r="AH44" i="1"/>
  <c r="AH22" i="1" s="1"/>
  <c r="AH29" i="1" s="1"/>
  <c r="AR57" i="1"/>
  <c r="AR14" i="1" s="1"/>
  <c r="AR29" i="1" s="1"/>
  <c r="BD57" i="1"/>
  <c r="BD14" i="1" s="1"/>
  <c r="BD29" i="1" s="1"/>
  <c r="AK58" i="2"/>
  <c r="E58" i="2"/>
  <c r="AN58" i="2"/>
  <c r="E61" i="1"/>
  <c r="E18" i="1" s="1"/>
  <c r="E15" i="1"/>
  <c r="Q61" i="1"/>
  <c r="Q15" i="1"/>
  <c r="AC61" i="1"/>
  <c r="AC18" i="1" s="1"/>
  <c r="AC15" i="1"/>
  <c r="AO61" i="1"/>
  <c r="AO15" i="1"/>
  <c r="BA61" i="1"/>
  <c r="BA15" i="1"/>
  <c r="BA15" i="2" s="1"/>
  <c r="AO27" i="2"/>
  <c r="BG13" i="2"/>
  <c r="BD13" i="2"/>
  <c r="BC13" i="2"/>
  <c r="BA13" i="2"/>
  <c r="AY13" i="2"/>
  <c r="AX13" i="2"/>
  <c r="BF13" i="2"/>
  <c r="BE13" i="2"/>
  <c r="BB13" i="2"/>
  <c r="AZ13" i="2"/>
  <c r="Y17" i="2"/>
  <c r="X17" i="2"/>
  <c r="R20" i="2"/>
  <c r="Q20" i="2"/>
  <c r="P20" i="2"/>
  <c r="O20" i="2"/>
  <c r="N20" i="2"/>
  <c r="M20" i="2"/>
  <c r="L20" i="2"/>
  <c r="J36" i="1"/>
  <c r="J14" i="1" s="1"/>
  <c r="J29" i="1" s="1"/>
  <c r="V36" i="1"/>
  <c r="V14" i="1" s="1"/>
  <c r="V29" i="1" s="1"/>
  <c r="BD31" i="2"/>
  <c r="BC31" i="2"/>
  <c r="AZ31" i="2"/>
  <c r="AY31" i="2"/>
  <c r="BG31" i="2"/>
  <c r="BF31" i="2"/>
  <c r="BE31" i="2"/>
  <c r="BB31" i="2"/>
  <c r="BA31" i="2"/>
  <c r="AX31" i="2"/>
  <c r="AR32" i="2"/>
  <c r="AQ32" i="2"/>
  <c r="AP32" i="2"/>
  <c r="AW33" i="2"/>
  <c r="AW11" i="1"/>
  <c r="AW11" i="2" s="1"/>
  <c r="D34" i="2"/>
  <c r="D12" i="1"/>
  <c r="D12" i="2" s="1"/>
  <c r="AP34" i="2"/>
  <c r="AR34" i="2"/>
  <c r="AQ34" i="2"/>
  <c r="AP12" i="1"/>
  <c r="BF35" i="2"/>
  <c r="BE35" i="2"/>
  <c r="BD35" i="2"/>
  <c r="BB35" i="2"/>
  <c r="BA35" i="2"/>
  <c r="AZ35" i="2"/>
  <c r="AY35" i="2"/>
  <c r="BG35" i="2"/>
  <c r="BC35" i="2"/>
  <c r="AX35" i="2"/>
  <c r="D37" i="2"/>
  <c r="D40" i="1"/>
  <c r="D15" i="1"/>
  <c r="D15" i="2" s="1"/>
  <c r="P40" i="1"/>
  <c r="P18" i="1" s="1"/>
  <c r="P15" i="1"/>
  <c r="AB40" i="1"/>
  <c r="AB18" i="1" s="1"/>
  <c r="AB15" i="1"/>
  <c r="AN40" i="1"/>
  <c r="AN18" i="1" s="1"/>
  <c r="AN15" i="1"/>
  <c r="AZ40" i="1"/>
  <c r="AZ18" i="1" s="1"/>
  <c r="AZ15" i="1"/>
  <c r="AZ15" i="2" s="1"/>
  <c r="AN38" i="2"/>
  <c r="AK38" i="2"/>
  <c r="E38" i="2"/>
  <c r="E16" i="1"/>
  <c r="R39" i="2"/>
  <c r="Q39" i="2"/>
  <c r="P39" i="2"/>
  <c r="O39" i="2"/>
  <c r="N39" i="2"/>
  <c r="M39" i="2"/>
  <c r="L39" i="2"/>
  <c r="Y39" i="2"/>
  <c r="X39" i="2"/>
  <c r="AJ39" i="2"/>
  <c r="Q40" i="1"/>
  <c r="Q18" i="1" s="1"/>
  <c r="AW66" i="2"/>
  <c r="AW23" i="1"/>
  <c r="AW23" i="2" s="1"/>
  <c r="AE67" i="2"/>
  <c r="AD67" i="2"/>
  <c r="AC67" i="2"/>
  <c r="AB67" i="2"/>
  <c r="AA67" i="2"/>
  <c r="Z67" i="2"/>
  <c r="Z24" i="1"/>
  <c r="AO68" i="2"/>
  <c r="AM68" i="2"/>
  <c r="AM25" i="1"/>
  <c r="D69" i="2"/>
  <c r="D26" i="1"/>
  <c r="D26" i="2" s="1"/>
  <c r="AK70" i="2"/>
  <c r="AN70" i="2"/>
  <c r="E70" i="2"/>
  <c r="E27" i="1"/>
  <c r="AR71" i="2"/>
  <c r="AQ71" i="2"/>
  <c r="AP71" i="2"/>
  <c r="AP28" i="1"/>
  <c r="AM8" i="2"/>
  <c r="AO8" i="2"/>
  <c r="AJ10" i="2"/>
  <c r="R17" i="2"/>
  <c r="P17" i="2"/>
  <c r="N17" i="2"/>
  <c r="M17" i="2"/>
  <c r="Q17" i="2"/>
  <c r="O17" i="2"/>
  <c r="L17" i="2"/>
  <c r="E21" i="2"/>
  <c r="AN21" i="2"/>
  <c r="K36" i="1"/>
  <c r="K8" i="1"/>
  <c r="W36" i="1"/>
  <c r="W8" i="1"/>
  <c r="W8" i="2" s="1"/>
  <c r="AI36" i="1"/>
  <c r="AI14" i="1" s="1"/>
  <c r="AI8" i="1"/>
  <c r="AI8" i="2" s="1"/>
  <c r="AU36" i="1"/>
  <c r="AU14" i="1" s="1"/>
  <c r="AU8" i="1"/>
  <c r="AU8" i="2" s="1"/>
  <c r="BG36" i="1"/>
  <c r="BG14" i="1" s="1"/>
  <c r="BG29" i="1" s="1"/>
  <c r="BG8" i="1"/>
  <c r="BG8" i="2" s="1"/>
  <c r="R31" i="2"/>
  <c r="Q31" i="2"/>
  <c r="N31" i="2"/>
  <c r="M31" i="2"/>
  <c r="P31" i="2"/>
  <c r="O31" i="2"/>
  <c r="L31" i="2"/>
  <c r="L9" i="1"/>
  <c r="L36" i="1"/>
  <c r="Y31" i="2"/>
  <c r="X31" i="2"/>
  <c r="X9" i="1"/>
  <c r="X36" i="1"/>
  <c r="AJ31" i="2"/>
  <c r="AJ9" i="1"/>
  <c r="AL9" i="2" s="1"/>
  <c r="AJ36" i="1"/>
  <c r="AL36" i="2" s="1"/>
  <c r="AX36" i="1"/>
  <c r="AX14" i="1" s="1"/>
  <c r="AX9" i="1"/>
  <c r="AX9" i="2" s="1"/>
  <c r="AN32" i="2"/>
  <c r="AK32" i="2"/>
  <c r="E32" i="2"/>
  <c r="AJ33" i="2"/>
  <c r="AK34" i="2"/>
  <c r="AN34" i="2"/>
  <c r="E34" i="2"/>
  <c r="E12" i="1"/>
  <c r="AJ35" i="2"/>
  <c r="AJ13" i="1"/>
  <c r="AL13" i="2" s="1"/>
  <c r="BJ36" i="1"/>
  <c r="BJ14" i="1" s="1"/>
  <c r="BJ29" i="1" s="1"/>
  <c r="BJ13" i="1"/>
  <c r="BJ13" i="2" s="1"/>
  <c r="L45" i="2"/>
  <c r="R45" i="2"/>
  <c r="P45" i="2"/>
  <c r="O45" i="2"/>
  <c r="M45" i="2"/>
  <c r="Q45" i="2"/>
  <c r="N45" i="2"/>
  <c r="L23" i="1"/>
  <c r="X45" i="2"/>
  <c r="Y45" i="2"/>
  <c r="X23" i="1"/>
  <c r="AJ45" i="2"/>
  <c r="AJ23" i="1"/>
  <c r="E46" i="2"/>
  <c r="AN46" i="2"/>
  <c r="AK46" i="2"/>
  <c r="E24" i="1"/>
  <c r="AP47" i="2"/>
  <c r="AQ47" i="2"/>
  <c r="AR47" i="2"/>
  <c r="AP25" i="1"/>
  <c r="S48" i="2"/>
  <c r="W48" i="2"/>
  <c r="V48" i="2"/>
  <c r="T48" i="2"/>
  <c r="U48" i="2"/>
  <c r="S26" i="1"/>
  <c r="W61" i="2"/>
  <c r="V61" i="2"/>
  <c r="U61" i="2"/>
  <c r="T61" i="2"/>
  <c r="S61" i="2"/>
  <c r="U57" i="2"/>
  <c r="T57" i="2"/>
  <c r="S57" i="2"/>
  <c r="V57" i="2"/>
  <c r="AA8" i="2"/>
  <c r="AD8" i="2"/>
  <c r="AE8" i="2"/>
  <c r="AC8" i="2"/>
  <c r="AB8" i="2"/>
  <c r="AE9" i="2"/>
  <c r="AB9" i="2"/>
  <c r="AA9" i="2"/>
  <c r="AD9" i="2"/>
  <c r="AC9" i="2"/>
  <c r="Z9" i="2"/>
  <c r="Y10" i="2"/>
  <c r="X10" i="2"/>
  <c r="AE11" i="2"/>
  <c r="AQ11" i="2"/>
  <c r="AP11" i="2"/>
  <c r="AR11" i="2"/>
  <c r="T13" i="2"/>
  <c r="W13" i="2"/>
  <c r="V13" i="2"/>
  <c r="U13" i="2"/>
  <c r="S13" i="2"/>
  <c r="AR40" i="2"/>
  <c r="AQ40" i="2"/>
  <c r="AP40" i="2"/>
  <c r="I22" i="1"/>
  <c r="U22" i="1"/>
  <c r="AG22" i="1"/>
  <c r="AG29" i="1" s="1"/>
  <c r="AS22" i="1"/>
  <c r="BE22" i="1"/>
  <c r="BE29" i="1" s="1"/>
  <c r="AB22" i="1"/>
  <c r="K57" i="1"/>
  <c r="W57" i="1"/>
  <c r="W57" i="2" s="1"/>
  <c r="AF61" i="1"/>
  <c r="AF18" i="1" s="1"/>
  <c r="AF29" i="1" s="1"/>
  <c r="AR61" i="2"/>
  <c r="AP61" i="2"/>
  <c r="AQ61" i="2"/>
  <c r="P65" i="2"/>
  <c r="O65" i="2"/>
  <c r="M65" i="2"/>
  <c r="L65" i="2"/>
  <c r="R65" i="2"/>
  <c r="Q65" i="2"/>
  <c r="N65" i="2"/>
  <c r="L22" i="1"/>
  <c r="Y65" i="2"/>
  <c r="X65" i="2"/>
  <c r="X22" i="1"/>
  <c r="AJ65" i="2"/>
  <c r="AJ22" i="1"/>
  <c r="BG17" i="2"/>
  <c r="BF17" i="2"/>
  <c r="BD17" i="2"/>
  <c r="BC17" i="2"/>
  <c r="BA17" i="2"/>
  <c r="AY17" i="2"/>
  <c r="AX17" i="2"/>
  <c r="BE17" i="2"/>
  <c r="BB17" i="2"/>
  <c r="AZ17" i="2"/>
  <c r="AP8" i="2"/>
  <c r="AQ8" i="2"/>
  <c r="M10" i="2"/>
  <c r="Q10" i="2"/>
  <c r="P10" i="2"/>
  <c r="R10" i="2"/>
  <c r="O10" i="2"/>
  <c r="N10" i="2"/>
  <c r="L10" i="2"/>
  <c r="AM15" i="2"/>
  <c r="AO15" i="2"/>
  <c r="AP16" i="2"/>
  <c r="AR16" i="2"/>
  <c r="AQ16" i="2"/>
  <c r="BI36" i="1"/>
  <c r="BI14" i="1" s="1"/>
  <c r="BI29" i="1" s="1"/>
  <c r="G18" i="1"/>
  <c r="V40" i="2"/>
  <c r="U40" i="2"/>
  <c r="S40" i="2"/>
  <c r="W40" i="2"/>
  <c r="T40" i="2"/>
  <c r="S18" i="1"/>
  <c r="AE40" i="1"/>
  <c r="AE18" i="1" s="1"/>
  <c r="AQ18" i="1"/>
  <c r="AQ18" i="2" s="1"/>
  <c r="BC18" i="1"/>
  <c r="BH13" i="2"/>
  <c r="AJ11" i="2"/>
  <c r="R19" i="2"/>
  <c r="AN44" i="2"/>
  <c r="AK44" i="2"/>
  <c r="E44" i="2"/>
  <c r="M11" i="2"/>
  <c r="W12" i="2"/>
  <c r="V12" i="2"/>
  <c r="U12" i="2"/>
  <c r="T12" i="2"/>
  <c r="S12" i="2"/>
  <c r="AA15" i="2"/>
  <c r="Z15" i="2"/>
  <c r="AE15" i="2"/>
  <c r="AD15" i="2"/>
  <c r="AC15" i="2"/>
  <c r="AB15" i="2"/>
  <c r="AQ15" i="2"/>
  <c r="AP15" i="2"/>
  <c r="AR15" i="2"/>
  <c r="AN19" i="2"/>
  <c r="AK19" i="2"/>
  <c r="W19" i="2"/>
  <c r="V19" i="2"/>
  <c r="U19" i="2"/>
  <c r="T19" i="2"/>
  <c r="S19" i="2"/>
  <c r="AX20" i="2"/>
  <c r="BF20" i="2"/>
  <c r="BE20" i="2"/>
  <c r="BD20" i="2"/>
  <c r="BC20" i="2"/>
  <c r="BB20" i="2"/>
  <c r="BA20" i="2"/>
  <c r="AZ20" i="2"/>
  <c r="AY20" i="2"/>
  <c r="AU23" i="2"/>
  <c r="AI23" i="2"/>
  <c r="K23" i="2"/>
  <c r="G23" i="2"/>
  <c r="AV23" i="2"/>
  <c r="AG23" i="2"/>
  <c r="AT23" i="2"/>
  <c r="AF23" i="2"/>
  <c r="AS23" i="2"/>
  <c r="J23" i="2"/>
  <c r="I23" i="2"/>
  <c r="H23" i="2"/>
  <c r="AH23" i="2"/>
  <c r="F23" i="2"/>
  <c r="W23" i="2"/>
  <c r="S23" i="2"/>
  <c r="V23" i="2"/>
  <c r="U23" i="2"/>
  <c r="T23" i="2"/>
  <c r="AZ24" i="2"/>
  <c r="AX24" i="2"/>
  <c r="BG24" i="2"/>
  <c r="BF24" i="2"/>
  <c r="BE24" i="2"/>
  <c r="BD24" i="2"/>
  <c r="BC24" i="2"/>
  <c r="BB24" i="2"/>
  <c r="BA24" i="2"/>
  <c r="AY24" i="2"/>
  <c r="O29" i="1"/>
  <c r="AO18" i="1"/>
  <c r="AO29" i="1" s="1"/>
  <c r="K44" i="1"/>
  <c r="K22" i="1" s="1"/>
  <c r="W44" i="1"/>
  <c r="W22" i="1" s="1"/>
  <c r="AI22" i="1"/>
  <c r="AU22" i="1"/>
  <c r="P22" i="1"/>
  <c r="AT22" i="1"/>
  <c r="BF22" i="1"/>
  <c r="M57" i="1"/>
  <c r="M14" i="1" s="1"/>
  <c r="M29" i="1" s="1"/>
  <c r="Y57" i="1"/>
  <c r="Y14" i="1" s="1"/>
  <c r="AK57" i="1"/>
  <c r="AK14" i="1" s="1"/>
  <c r="AT61" i="1"/>
  <c r="AT18" i="1" s="1"/>
  <c r="AT29" i="1" s="1"/>
  <c r="BF61" i="1"/>
  <c r="BF18" i="1" s="1"/>
  <c r="AY61" i="1"/>
  <c r="AY18" i="1" s="1"/>
  <c r="AB65" i="2"/>
  <c r="AA65" i="2"/>
  <c r="AE65" i="2"/>
  <c r="AD65" i="2"/>
  <c r="AC65" i="2"/>
  <c r="Z65" i="2"/>
  <c r="E19" i="2"/>
  <c r="BF8" i="1"/>
  <c r="BF8" i="2" s="1"/>
  <c r="AP10" i="1"/>
  <c r="AD13" i="2"/>
  <c r="AC13" i="2"/>
  <c r="AE13" i="2"/>
  <c r="AB13" i="2"/>
  <c r="AA13" i="2"/>
  <c r="Z13" i="2"/>
  <c r="AJ24" i="2"/>
  <c r="BA25" i="2"/>
  <c r="AZ25" i="2"/>
  <c r="AY25" i="2"/>
  <c r="AX25" i="2"/>
  <c r="BG25" i="2"/>
  <c r="BF25" i="2"/>
  <c r="BE25" i="2"/>
  <c r="BD25" i="2"/>
  <c r="BB25" i="2"/>
  <c r="AP36" i="1"/>
  <c r="BB36" i="1"/>
  <c r="BB14" i="1" s="1"/>
  <c r="AS40" i="1"/>
  <c r="AS18" i="1" s="1"/>
  <c r="AS29" i="1" s="1"/>
  <c r="BE40" i="1"/>
  <c r="BE18" i="1" s="1"/>
  <c r="AX40" i="1"/>
  <c r="AX18" i="1" s="1"/>
  <c r="AM65" i="2"/>
  <c r="AO65" i="2"/>
  <c r="BA10" i="2"/>
  <c r="AU17" i="2"/>
  <c r="AH17" i="2"/>
  <c r="J17" i="2"/>
  <c r="AT17" i="2"/>
  <c r="AG17" i="2"/>
  <c r="I17" i="2"/>
  <c r="G17" i="2"/>
  <c r="F17" i="2"/>
  <c r="AV17" i="2"/>
  <c r="AS17" i="2"/>
  <c r="K17" i="2"/>
  <c r="H17" i="2"/>
  <c r="AI17" i="2"/>
  <c r="AF17" i="2"/>
  <c r="AE36" i="2"/>
  <c r="AD36" i="2"/>
  <c r="AA36" i="2"/>
  <c r="Z36" i="2"/>
  <c r="BA18" i="1"/>
  <c r="BA29" i="1" s="1"/>
  <c r="O61" i="2"/>
  <c r="N61" i="2"/>
  <c r="L61" i="2"/>
  <c r="R61" i="2"/>
  <c r="Q61" i="2"/>
  <c r="P61" i="2"/>
  <c r="M61" i="2"/>
  <c r="X61" i="2"/>
  <c r="Y61" i="2"/>
  <c r="AJ61" i="2"/>
  <c r="AT8" i="1"/>
  <c r="AT8" i="2" s="1"/>
  <c r="AN9" i="2"/>
  <c r="E9" i="2"/>
  <c r="AK9" i="2"/>
  <c r="Q13" i="2"/>
  <c r="P13" i="2"/>
  <c r="L13" i="2"/>
  <c r="M13" i="2"/>
  <c r="R13" i="2"/>
  <c r="O13" i="2"/>
  <c r="V17" i="2"/>
  <c r="U17" i="2"/>
  <c r="S17" i="2"/>
  <c r="W17" i="2"/>
  <c r="U20" i="2"/>
  <c r="T20" i="2"/>
  <c r="S20" i="2"/>
  <c r="W20" i="2"/>
  <c r="V20" i="2"/>
  <c r="X24" i="2"/>
  <c r="Y24" i="2"/>
  <c r="E36" i="1"/>
  <c r="Q36" i="1"/>
  <c r="Q14" i="1" s="1"/>
  <c r="Q29" i="1" s="1"/>
  <c r="AC36" i="1"/>
  <c r="AC14" i="1" s="1"/>
  <c r="AA29" i="1"/>
  <c r="AE44" i="2"/>
  <c r="AD44" i="2"/>
  <c r="AB44" i="2"/>
  <c r="AA44" i="2"/>
  <c r="AC44" i="2"/>
  <c r="Z44" i="2"/>
  <c r="AX44" i="1"/>
  <c r="AX22" i="1" s="1"/>
  <c r="AV8" i="2"/>
  <c r="K8" i="2"/>
  <c r="F8" i="2"/>
  <c r="G8" i="2"/>
  <c r="AG8" i="2"/>
  <c r="AF8" i="2"/>
  <c r="J8" i="2"/>
  <c r="AS8" i="2"/>
  <c r="I8" i="2"/>
  <c r="V8" i="2"/>
  <c r="U8" i="2"/>
  <c r="T8" i="2"/>
  <c r="S8" i="2"/>
  <c r="S9" i="2"/>
  <c r="V9" i="2"/>
  <c r="W9" i="2"/>
  <c r="U9" i="2"/>
  <c r="T9" i="2"/>
  <c r="D10" i="1"/>
  <c r="D10" i="2" s="1"/>
  <c r="BB16" i="2"/>
  <c r="BA16" i="2"/>
  <c r="AY16" i="2"/>
  <c r="AX16" i="2"/>
  <c r="BF16" i="2"/>
  <c r="BE16" i="2"/>
  <c r="BG16" i="2"/>
  <c r="BD16" i="2"/>
  <c r="BC16" i="2"/>
  <c r="AZ16" i="2"/>
  <c r="AP18" i="2"/>
  <c r="AR18" i="2"/>
  <c r="AZ19" i="2"/>
  <c r="AY19" i="2"/>
  <c r="AX19" i="2"/>
  <c r="BF19" i="2"/>
  <c r="BE19" i="2"/>
  <c r="BD19" i="2"/>
  <c r="BC19" i="2"/>
  <c r="BB19" i="2"/>
  <c r="BA19" i="2"/>
  <c r="AN28" i="2"/>
  <c r="AK28" i="2"/>
  <c r="E28" i="2"/>
  <c r="L40" i="1"/>
  <c r="X40" i="1"/>
  <c r="AJ40" i="1"/>
  <c r="AL40" i="2" s="1"/>
  <c r="E57" i="2"/>
  <c r="AN57" i="2"/>
  <c r="AA61" i="2"/>
  <c r="Z61" i="2"/>
  <c r="AD61" i="2"/>
  <c r="AC61" i="2"/>
  <c r="AB61" i="2"/>
  <c r="AE61" i="2"/>
  <c r="Z18" i="1"/>
  <c r="AQ65" i="2"/>
  <c r="AP65" i="2"/>
  <c r="AR65" i="2"/>
  <c r="BE9" i="2"/>
  <c r="BB9" i="2"/>
  <c r="BA9" i="2"/>
  <c r="BG9" i="2"/>
  <c r="BF9" i="2"/>
  <c r="BD9" i="2"/>
  <c r="BC9" i="2"/>
  <c r="AZ9" i="2"/>
  <c r="AY9" i="2"/>
  <c r="AK11" i="2"/>
  <c r="E11" i="2"/>
  <c r="AO26" i="2"/>
  <c r="AM26" i="2"/>
  <c r="S44" i="2"/>
  <c r="V44" i="2"/>
  <c r="U44" i="2"/>
  <c r="T44" i="2"/>
  <c r="AH8" i="1"/>
  <c r="AH8" i="2" s="1"/>
  <c r="AY8" i="2"/>
  <c r="BB8" i="2"/>
  <c r="BE8" i="2"/>
  <c r="BD8" i="2"/>
  <c r="BC8" i="2"/>
  <c r="BA8" i="2"/>
  <c r="AZ8" i="2"/>
  <c r="AX8" i="2"/>
  <c r="E10" i="1"/>
  <c r="V10" i="2"/>
  <c r="U10" i="2"/>
  <c r="W10" i="2"/>
  <c r="T10" i="2"/>
  <c r="S10" i="2"/>
  <c r="Y12" i="2"/>
  <c r="W15" i="2"/>
  <c r="U15" i="2"/>
  <c r="S15" i="2"/>
  <c r="V15" i="2"/>
  <c r="Z22" i="1"/>
  <c r="P24" i="2"/>
  <c r="L24" i="2"/>
  <c r="R24" i="2"/>
  <c r="Q24" i="2"/>
  <c r="O24" i="2"/>
  <c r="N24" i="2"/>
  <c r="M24" i="2"/>
  <c r="G14" i="1"/>
  <c r="G29" i="1" s="1"/>
  <c r="W36" i="2"/>
  <c r="V36" i="2"/>
  <c r="T36" i="2"/>
  <c r="S36" i="2"/>
  <c r="U36" i="2"/>
  <c r="S14" i="1"/>
  <c r="AE14" i="1"/>
  <c r="AE29" i="1" s="1"/>
  <c r="AQ36" i="1"/>
  <c r="AQ14" i="1" s="1"/>
  <c r="BC36" i="1"/>
  <c r="BC14" i="1" s="1"/>
  <c r="N18" i="1"/>
  <c r="N29" i="1" s="1"/>
  <c r="F57" i="1"/>
  <c r="F14" i="1" s="1"/>
  <c r="R57" i="1"/>
  <c r="R14" i="1" s="1"/>
  <c r="R29" i="1" s="1"/>
  <c r="AD57" i="1"/>
  <c r="AD14" i="1" s="1"/>
  <c r="AD29" i="1" s="1"/>
  <c r="AR57" i="2"/>
  <c r="AQ57" i="2"/>
  <c r="AP57" i="2"/>
  <c r="F61" i="1"/>
  <c r="F18" i="1" s="1"/>
  <c r="W62" i="2"/>
  <c r="V62" i="2"/>
  <c r="U62" i="2"/>
  <c r="S62" i="2"/>
  <c r="T62" i="2"/>
  <c r="S65" i="1"/>
  <c r="R63" i="2"/>
  <c r="Q63" i="2"/>
  <c r="P63" i="2"/>
  <c r="O63" i="2"/>
  <c r="N63" i="2"/>
  <c r="L63" i="2"/>
  <c r="M63" i="2"/>
  <c r="AE63" i="2"/>
  <c r="AD63" i="2"/>
  <c r="AC63" i="2"/>
  <c r="AB63" i="2"/>
  <c r="AA63" i="2"/>
  <c r="Z63" i="2"/>
  <c r="AR63" i="2"/>
  <c r="AQ63" i="2"/>
  <c r="AP63" i="2"/>
  <c r="AP20" i="1"/>
  <c r="H8" i="2"/>
  <c r="AZ12" i="2"/>
  <c r="BD12" i="2"/>
  <c r="BC12" i="2"/>
  <c r="E13" i="2"/>
  <c r="AN13" i="2"/>
  <c r="AK13" i="2"/>
  <c r="P16" i="2"/>
  <c r="O16" i="2"/>
  <c r="M16" i="2"/>
  <c r="L16" i="2"/>
  <c r="AC16" i="2"/>
  <c r="AB16" i="2"/>
  <c r="Z16" i="2"/>
  <c r="S21" i="2"/>
  <c r="W21" i="2"/>
  <c r="V21" i="2"/>
  <c r="N30" i="2"/>
  <c r="M30" i="2"/>
  <c r="Q30" i="2"/>
  <c r="R30" i="2"/>
  <c r="P30" i="2"/>
  <c r="O30" i="2"/>
  <c r="Y30" i="2"/>
  <c r="X30" i="2"/>
  <c r="AJ30" i="2"/>
  <c r="D36" i="1"/>
  <c r="P36" i="1"/>
  <c r="P14" i="1" s="1"/>
  <c r="P29" i="1" s="1"/>
  <c r="AB36" i="1"/>
  <c r="AB14" i="1" s="1"/>
  <c r="AN36" i="1"/>
  <c r="AN14" i="1" s="1"/>
  <c r="AZ36" i="1"/>
  <c r="AZ14" i="1" s="1"/>
  <c r="AK37" i="2"/>
  <c r="E37" i="2"/>
  <c r="AN37" i="2"/>
  <c r="S41" i="2"/>
  <c r="W41" i="2"/>
  <c r="V41" i="2"/>
  <c r="U41" i="2"/>
  <c r="T41" i="2"/>
  <c r="L42" i="2"/>
  <c r="P42" i="2"/>
  <c r="O42" i="2"/>
  <c r="R42" i="2"/>
  <c r="Q42" i="2"/>
  <c r="N42" i="2"/>
  <c r="M42" i="2"/>
  <c r="AC42" i="2"/>
  <c r="AB42" i="2"/>
  <c r="AE42" i="2"/>
  <c r="AD42" i="2"/>
  <c r="AA42" i="2"/>
  <c r="Z42" i="2"/>
  <c r="AR42" i="2"/>
  <c r="AQ42" i="2"/>
  <c r="AP42" i="2"/>
  <c r="BE45" i="2"/>
  <c r="BD45" i="2"/>
  <c r="BB45" i="2"/>
  <c r="AZ45" i="2"/>
  <c r="AY45" i="2"/>
  <c r="BF45" i="2"/>
  <c r="BC45" i="2"/>
  <c r="BA45" i="2"/>
  <c r="AX45" i="2"/>
  <c r="AR46" i="2"/>
  <c r="AQ46" i="2"/>
  <c r="AP46" i="2"/>
  <c r="V47" i="2"/>
  <c r="U47" i="2"/>
  <c r="W47" i="2"/>
  <c r="T47" i="2"/>
  <c r="S47" i="2"/>
  <c r="AA52" i="2"/>
  <c r="Z52" i="2"/>
  <c r="AE52" i="2"/>
  <c r="AD52" i="2"/>
  <c r="AC52" i="2"/>
  <c r="AB52" i="2"/>
  <c r="U53" i="2"/>
  <c r="T53" i="2"/>
  <c r="S53" i="2"/>
  <c r="W53" i="2"/>
  <c r="V53" i="2"/>
  <c r="R54" i="2"/>
  <c r="N54" i="2"/>
  <c r="M54" i="2"/>
  <c r="Q54" i="2"/>
  <c r="P54" i="2"/>
  <c r="O54" i="2"/>
  <c r="L54" i="2"/>
  <c r="AE54" i="2"/>
  <c r="AA54" i="2"/>
  <c r="Z54" i="2"/>
  <c r="AD54" i="2"/>
  <c r="AC54" i="2"/>
  <c r="AB54" i="2"/>
  <c r="U55" i="2"/>
  <c r="T55" i="2"/>
  <c r="S55" i="2"/>
  <c r="W55" i="2"/>
  <c r="V55" i="2"/>
  <c r="R56" i="2"/>
  <c r="P56" i="2"/>
  <c r="O56" i="2"/>
  <c r="N56" i="2"/>
  <c r="M56" i="2"/>
  <c r="Q56" i="2"/>
  <c r="L56" i="2"/>
  <c r="AE56" i="2"/>
  <c r="AC56" i="2"/>
  <c r="AB56" i="2"/>
  <c r="AA56" i="2"/>
  <c r="Z56" i="2"/>
  <c r="AD56" i="2"/>
  <c r="AR58" i="2"/>
  <c r="AQ58" i="2"/>
  <c r="AP58" i="2"/>
  <c r="W59" i="2"/>
  <c r="V59" i="2"/>
  <c r="U59" i="2"/>
  <c r="T59" i="2"/>
  <c r="S59" i="2"/>
  <c r="AD60" i="2"/>
  <c r="AC60" i="2"/>
  <c r="AB60" i="2"/>
  <c r="AA60" i="2"/>
  <c r="Z60" i="2"/>
  <c r="AE60" i="2"/>
  <c r="R64" i="2"/>
  <c r="P64" i="2"/>
  <c r="O64" i="2"/>
  <c r="N64" i="2"/>
  <c r="M64" i="2"/>
  <c r="L64" i="2"/>
  <c r="Q64" i="2"/>
  <c r="Y64" i="2"/>
  <c r="X64" i="2"/>
  <c r="AD66" i="2"/>
  <c r="AC66" i="2"/>
  <c r="AB66" i="2"/>
  <c r="AA66" i="2"/>
  <c r="Z66" i="2"/>
  <c r="AE66" i="2"/>
  <c r="AO67" i="2"/>
  <c r="AM67" i="2"/>
  <c r="E69" i="2"/>
  <c r="AK69" i="2"/>
  <c r="AN69" i="2"/>
  <c r="AR70" i="2"/>
  <c r="AQ70" i="2"/>
  <c r="AP70" i="2"/>
  <c r="W71" i="2"/>
  <c r="V71" i="2"/>
  <c r="U71" i="2"/>
  <c r="T71" i="2"/>
  <c r="S71" i="2"/>
  <c r="AY12" i="2"/>
  <c r="U16" i="2"/>
  <c r="O8" i="2"/>
  <c r="L8" i="2"/>
  <c r="R8" i="2"/>
  <c r="N12" i="2"/>
  <c r="R12" i="2"/>
  <c r="Q12" i="2"/>
  <c r="O15" i="2"/>
  <c r="N15" i="2"/>
  <c r="L15" i="2"/>
  <c r="R15" i="2"/>
  <c r="AJ15" i="2"/>
  <c r="AO24" i="2"/>
  <c r="AM24" i="2"/>
  <c r="AK26" i="2"/>
  <c r="AN26" i="2"/>
  <c r="E26" i="2"/>
  <c r="AQ27" i="2"/>
  <c r="AP27" i="2"/>
  <c r="AR27" i="2"/>
  <c r="T28" i="2"/>
  <c r="S28" i="2"/>
  <c r="W28" i="2"/>
  <c r="U28" i="2"/>
  <c r="AX30" i="2"/>
  <c r="BF30" i="2"/>
  <c r="BE30" i="2"/>
  <c r="BA30" i="2"/>
  <c r="AZ30" i="2"/>
  <c r="AY30" i="2"/>
  <c r="BG30" i="2"/>
  <c r="BD30" i="2"/>
  <c r="BC30" i="2"/>
  <c r="AD31" i="2"/>
  <c r="AC31" i="2"/>
  <c r="Z31" i="2"/>
  <c r="AE31" i="2"/>
  <c r="AB31" i="2"/>
  <c r="AA31" i="2"/>
  <c r="W32" i="2"/>
  <c r="T32" i="2"/>
  <c r="S32" i="2"/>
  <c r="V32" i="2"/>
  <c r="U32" i="2"/>
  <c r="R33" i="2"/>
  <c r="Q33" i="2"/>
  <c r="N33" i="2"/>
  <c r="M33" i="2"/>
  <c r="P33" i="2"/>
  <c r="O33" i="2"/>
  <c r="AE33" i="2"/>
  <c r="AD33" i="2"/>
  <c r="AA33" i="2"/>
  <c r="Z33" i="2"/>
  <c r="AC33" i="2"/>
  <c r="AB33" i="2"/>
  <c r="W34" i="2"/>
  <c r="U34" i="2"/>
  <c r="T34" i="2"/>
  <c r="S34" i="2"/>
  <c r="V34" i="2"/>
  <c r="R35" i="2"/>
  <c r="Q35" i="2"/>
  <c r="O35" i="2"/>
  <c r="N35" i="2"/>
  <c r="M35" i="2"/>
  <c r="L35" i="2"/>
  <c r="P35" i="2"/>
  <c r="AE35" i="2"/>
  <c r="AD35" i="2"/>
  <c r="AB35" i="2"/>
  <c r="AA35" i="2"/>
  <c r="Z35" i="2"/>
  <c r="AC35" i="2"/>
  <c r="AR37" i="2"/>
  <c r="AQ37" i="2"/>
  <c r="AP37" i="2"/>
  <c r="W38" i="2"/>
  <c r="V38" i="2"/>
  <c r="U38" i="2"/>
  <c r="T38" i="2"/>
  <c r="S38" i="2"/>
  <c r="AE39" i="2"/>
  <c r="AD39" i="2"/>
  <c r="AC39" i="2"/>
  <c r="AB39" i="2"/>
  <c r="AA39" i="2"/>
  <c r="Z39" i="2"/>
  <c r="R43" i="2"/>
  <c r="N43" i="2"/>
  <c r="M43" i="2"/>
  <c r="O43" i="2"/>
  <c r="L43" i="2"/>
  <c r="Q43" i="2"/>
  <c r="P43" i="2"/>
  <c r="Y43" i="2"/>
  <c r="X43" i="2"/>
  <c r="AD45" i="2"/>
  <c r="AB45" i="2"/>
  <c r="AA45" i="2"/>
  <c r="AE45" i="2"/>
  <c r="AC45" i="2"/>
  <c r="Z45" i="2"/>
  <c r="W46" i="2"/>
  <c r="U46" i="2"/>
  <c r="T46" i="2"/>
  <c r="V46" i="2"/>
  <c r="S46" i="2"/>
  <c r="R51" i="2"/>
  <c r="Q51" i="2"/>
  <c r="P51" i="2"/>
  <c r="O51" i="2"/>
  <c r="N51" i="2"/>
  <c r="M51" i="2"/>
  <c r="L51" i="2"/>
  <c r="Y51" i="2"/>
  <c r="X51" i="2"/>
  <c r="AJ51" i="2"/>
  <c r="V58" i="2"/>
  <c r="U58" i="2"/>
  <c r="T58" i="2"/>
  <c r="S58" i="2"/>
  <c r="W58" i="2"/>
  <c r="AO66" i="2"/>
  <c r="AM66" i="2"/>
  <c r="E68" i="2"/>
  <c r="AN68" i="2"/>
  <c r="AK68" i="2"/>
  <c r="AR69" i="2"/>
  <c r="AQ69" i="2"/>
  <c r="AP69" i="2"/>
  <c r="V70" i="2"/>
  <c r="U70" i="2"/>
  <c r="T70" i="2"/>
  <c r="S70" i="2"/>
  <c r="W70" i="2"/>
  <c r="BA12" i="2"/>
  <c r="Y15" i="2"/>
  <c r="N19" i="2"/>
  <c r="E25" i="2"/>
  <c r="AK25" i="2"/>
  <c r="AN25" i="2"/>
  <c r="S27" i="2"/>
  <c r="V27" i="2"/>
  <c r="W27" i="2"/>
  <c r="Z30" i="2"/>
  <c r="AC30" i="2"/>
  <c r="AE30" i="2"/>
  <c r="AD30" i="2"/>
  <c r="AB30" i="2"/>
  <c r="AA30" i="2"/>
  <c r="W37" i="2"/>
  <c r="V37" i="2"/>
  <c r="U37" i="2"/>
  <c r="T37" i="2"/>
  <c r="S37" i="2"/>
  <c r="AM45" i="2"/>
  <c r="AO45" i="2"/>
  <c r="R50" i="2"/>
  <c r="Q50" i="2"/>
  <c r="P50" i="2"/>
  <c r="O50" i="2"/>
  <c r="N50" i="2"/>
  <c r="M50" i="2"/>
  <c r="L50" i="2"/>
  <c r="Y50" i="2"/>
  <c r="X50" i="2"/>
  <c r="AJ50" i="2"/>
  <c r="BG51" i="2"/>
  <c r="BF51" i="2"/>
  <c r="BE51" i="2"/>
  <c r="BD51" i="2"/>
  <c r="BC51" i="2"/>
  <c r="BB51" i="2"/>
  <c r="BA51" i="2"/>
  <c r="AZ51" i="2"/>
  <c r="AY51" i="2"/>
  <c r="AX51" i="2"/>
  <c r="AR52" i="2"/>
  <c r="AQ52" i="2"/>
  <c r="AP52" i="2"/>
  <c r="AR54" i="2"/>
  <c r="AQ54" i="2"/>
  <c r="AP54" i="2"/>
  <c r="AQ56" i="2"/>
  <c r="AP56" i="2"/>
  <c r="AR56" i="2"/>
  <c r="BA59" i="2"/>
  <c r="AZ59" i="2"/>
  <c r="AX59" i="2"/>
  <c r="BG59" i="2"/>
  <c r="BF59" i="2"/>
  <c r="BD59" i="2"/>
  <c r="BC59" i="2"/>
  <c r="BB59" i="2"/>
  <c r="BE59" i="2"/>
  <c r="AY59" i="2"/>
  <c r="AR60" i="2"/>
  <c r="AQ60" i="2"/>
  <c r="AP60" i="2"/>
  <c r="AE64" i="2"/>
  <c r="AD64" i="2"/>
  <c r="AB64" i="2"/>
  <c r="AA64" i="2"/>
  <c r="Z64" i="2"/>
  <c r="AC64" i="2"/>
  <c r="AR64" i="2"/>
  <c r="AQ64" i="2"/>
  <c r="AP64" i="2"/>
  <c r="E67" i="2"/>
  <c r="AN67" i="2"/>
  <c r="AK67" i="2"/>
  <c r="AR68" i="2"/>
  <c r="AQ68" i="2"/>
  <c r="AP68" i="2"/>
  <c r="W69" i="2"/>
  <c r="U69" i="2"/>
  <c r="T69" i="2"/>
  <c r="S69" i="2"/>
  <c r="V69" i="2"/>
  <c r="M8" i="2"/>
  <c r="L12" i="2"/>
  <c r="BB12" i="2"/>
  <c r="AA17" i="2"/>
  <c r="Q19" i="2"/>
  <c r="V28" i="2"/>
  <c r="AO30" i="2"/>
  <c r="AM30" i="2"/>
  <c r="AR31" i="2"/>
  <c r="AQ31" i="2"/>
  <c r="AP31" i="2"/>
  <c r="AR33" i="2"/>
  <c r="AQ33" i="2"/>
  <c r="AP33" i="2"/>
  <c r="AR35" i="2"/>
  <c r="AP35" i="2"/>
  <c r="AQ35" i="2"/>
  <c r="BA38" i="2"/>
  <c r="AZ38" i="2"/>
  <c r="AY38" i="2"/>
  <c r="AX38" i="2"/>
  <c r="BG38" i="2"/>
  <c r="BF38" i="2"/>
  <c r="BE38" i="2"/>
  <c r="BD38" i="2"/>
  <c r="BC38" i="2"/>
  <c r="BB38" i="2"/>
  <c r="AR39" i="2"/>
  <c r="AQ39" i="2"/>
  <c r="AP39" i="2"/>
  <c r="AE43" i="2"/>
  <c r="AD43" i="2"/>
  <c r="Z43" i="2"/>
  <c r="AC43" i="2"/>
  <c r="AB43" i="2"/>
  <c r="AA43" i="2"/>
  <c r="AR43" i="2"/>
  <c r="AP43" i="2"/>
  <c r="AQ43" i="2"/>
  <c r="Q49" i="2"/>
  <c r="P49" i="2"/>
  <c r="O49" i="2"/>
  <c r="N49" i="2"/>
  <c r="M49" i="2"/>
  <c r="L49" i="2"/>
  <c r="R49" i="2"/>
  <c r="Y49" i="2"/>
  <c r="X49" i="2"/>
  <c r="AJ49" i="2"/>
  <c r="BF50" i="2"/>
  <c r="BE50" i="2"/>
  <c r="BD50" i="2"/>
  <c r="BC50" i="2"/>
  <c r="BB50" i="2"/>
  <c r="BA50" i="2"/>
  <c r="AZ50" i="2"/>
  <c r="AY50" i="2"/>
  <c r="BJ50" i="2"/>
  <c r="AX50" i="2"/>
  <c r="BI50" i="2"/>
  <c r="BH50" i="2"/>
  <c r="BG50" i="2"/>
  <c r="AE51" i="2"/>
  <c r="AD51" i="2"/>
  <c r="AC51" i="2"/>
  <c r="AB51" i="2"/>
  <c r="AA51" i="2"/>
  <c r="Z51" i="2"/>
  <c r="AN52" i="2"/>
  <c r="AK52" i="2"/>
  <c r="E52" i="2"/>
  <c r="AJ59" i="2"/>
  <c r="E60" i="2"/>
  <c r="AN60" i="2"/>
  <c r="AK60" i="2"/>
  <c r="E66" i="2"/>
  <c r="AN66" i="2"/>
  <c r="AK66" i="2"/>
  <c r="AQ67" i="2"/>
  <c r="AP67" i="2"/>
  <c r="AR67" i="2"/>
  <c r="W68" i="2"/>
  <c r="V68" i="2"/>
  <c r="T68" i="2"/>
  <c r="S68" i="2"/>
  <c r="U68" i="2"/>
  <c r="N8" i="2"/>
  <c r="Z11" i="2"/>
  <c r="M12" i="2"/>
  <c r="BE12" i="2"/>
  <c r="AA16" i="2"/>
  <c r="AR24" i="2"/>
  <c r="AQ24" i="2"/>
  <c r="AP24" i="2"/>
  <c r="T25" i="2"/>
  <c r="S25" i="2"/>
  <c r="W25" i="2"/>
  <c r="E31" i="2"/>
  <c r="AK31" i="2"/>
  <c r="AJ38" i="2"/>
  <c r="AN39" i="2"/>
  <c r="AK39" i="2"/>
  <c r="E39" i="2"/>
  <c r="R44" i="2"/>
  <c r="P44" i="2"/>
  <c r="O44" i="2"/>
  <c r="M44" i="2"/>
  <c r="Q44" i="2"/>
  <c r="N44" i="2"/>
  <c r="L44" i="2"/>
  <c r="Y44" i="2"/>
  <c r="X44" i="2"/>
  <c r="AJ44" i="2"/>
  <c r="AN45" i="2"/>
  <c r="AK45" i="2"/>
  <c r="E45" i="2"/>
  <c r="R48" i="2"/>
  <c r="P48" i="2"/>
  <c r="O48" i="2"/>
  <c r="N48" i="2"/>
  <c r="M48" i="2"/>
  <c r="Q48" i="2"/>
  <c r="L48" i="2"/>
  <c r="Y48" i="2"/>
  <c r="X48" i="2"/>
  <c r="AJ48" i="2"/>
  <c r="BE49" i="2"/>
  <c r="BD49" i="2"/>
  <c r="BC49" i="2"/>
  <c r="BB49" i="2"/>
  <c r="BA49" i="2"/>
  <c r="AZ49" i="2"/>
  <c r="AY49" i="2"/>
  <c r="BJ49" i="2"/>
  <c r="AX49" i="2"/>
  <c r="BI49" i="2"/>
  <c r="BH49" i="2"/>
  <c r="BG49" i="2"/>
  <c r="BF49" i="2"/>
  <c r="AE50" i="2"/>
  <c r="AD50" i="2"/>
  <c r="AC50" i="2"/>
  <c r="AB50" i="2"/>
  <c r="AA50" i="2"/>
  <c r="Z50" i="2"/>
  <c r="AO51" i="2"/>
  <c r="AM51" i="2"/>
  <c r="BF53" i="2"/>
  <c r="BE53" i="2"/>
  <c r="AZ53" i="2"/>
  <c r="BG53" i="2"/>
  <c r="BD53" i="2"/>
  <c r="BC53" i="2"/>
  <c r="BB53" i="2"/>
  <c r="BA53" i="2"/>
  <c r="AY53" i="2"/>
  <c r="AX53" i="2"/>
  <c r="AY55" i="2"/>
  <c r="AX55" i="2"/>
  <c r="BG55" i="2"/>
  <c r="BF55" i="2"/>
  <c r="BE55" i="2"/>
  <c r="BA55" i="2"/>
  <c r="AZ55" i="2"/>
  <c r="BD55" i="2"/>
  <c r="BC55" i="2"/>
  <c r="BB55" i="2"/>
  <c r="P62" i="2"/>
  <c r="O62" i="2"/>
  <c r="M62" i="2"/>
  <c r="L62" i="2"/>
  <c r="R62" i="2"/>
  <c r="Q62" i="2"/>
  <c r="N62" i="2"/>
  <c r="Y62" i="2"/>
  <c r="X62" i="2"/>
  <c r="AJ62" i="2"/>
  <c r="E63" i="2"/>
  <c r="AN63" i="2"/>
  <c r="AZ65" i="2"/>
  <c r="AY65" i="2"/>
  <c r="BF65" i="2"/>
  <c r="BE65" i="2"/>
  <c r="BC65" i="2"/>
  <c r="BB65" i="2"/>
  <c r="BA65" i="2"/>
  <c r="BD65" i="2"/>
  <c r="AX65" i="2"/>
  <c r="AR66" i="2"/>
  <c r="AP66" i="2"/>
  <c r="AQ66" i="2"/>
  <c r="V67" i="2"/>
  <c r="U67" i="2"/>
  <c r="S67" i="2"/>
  <c r="W67" i="2"/>
  <c r="T67" i="2"/>
  <c r="P8" i="2"/>
  <c r="AA11" i="2"/>
  <c r="O12" i="2"/>
  <c r="AJ12" i="2"/>
  <c r="BF12" i="2"/>
  <c r="AD16" i="2"/>
  <c r="AQ26" i="2"/>
  <c r="AO41" i="2"/>
  <c r="D8" i="1"/>
  <c r="D8" i="2" s="1"/>
  <c r="AC10" i="2"/>
  <c r="AB10" i="2"/>
  <c r="R21" i="2"/>
  <c r="Q21" i="2"/>
  <c r="P21" i="2"/>
  <c r="O21" i="2"/>
  <c r="N21" i="2"/>
  <c r="M21" i="2"/>
  <c r="L21" i="2"/>
  <c r="Y21" i="2"/>
  <c r="X21" i="2"/>
  <c r="AE23" i="2"/>
  <c r="AD23" i="2"/>
  <c r="AC23" i="2"/>
  <c r="AB23" i="2"/>
  <c r="AA23" i="2"/>
  <c r="Z23" i="2"/>
  <c r="U24" i="2"/>
  <c r="T24" i="2"/>
  <c r="S24" i="2"/>
  <c r="AK30" i="2"/>
  <c r="E30" i="2"/>
  <c r="AN30" i="2"/>
  <c r="AX32" i="2"/>
  <c r="BF32" i="2"/>
  <c r="BE32" i="2"/>
  <c r="BA32" i="2"/>
  <c r="BG32" i="2"/>
  <c r="BD32" i="2"/>
  <c r="BC32" i="2"/>
  <c r="BB32" i="2"/>
  <c r="AZ32" i="2"/>
  <c r="AY32" i="2"/>
  <c r="AY34" i="2"/>
  <c r="AX34" i="2"/>
  <c r="BG34" i="2"/>
  <c r="BF34" i="2"/>
  <c r="BE34" i="2"/>
  <c r="BD34" i="2"/>
  <c r="BB34" i="2"/>
  <c r="BC34" i="2"/>
  <c r="BA34" i="2"/>
  <c r="AZ34" i="2"/>
  <c r="P41" i="2"/>
  <c r="O41" i="2"/>
  <c r="R41" i="2"/>
  <c r="Q41" i="2"/>
  <c r="N41" i="2"/>
  <c r="M41" i="2"/>
  <c r="L41" i="2"/>
  <c r="Y41" i="2"/>
  <c r="X41" i="2"/>
  <c r="AJ41" i="2"/>
  <c r="AN42" i="2"/>
  <c r="E42" i="2"/>
  <c r="AW44" i="1"/>
  <c r="AR45" i="2"/>
  <c r="AP45" i="2"/>
  <c r="AQ45" i="2"/>
  <c r="R47" i="2"/>
  <c r="Q47" i="2"/>
  <c r="O47" i="2"/>
  <c r="N47" i="2"/>
  <c r="L47" i="2"/>
  <c r="M47" i="2"/>
  <c r="P47" i="2"/>
  <c r="X47" i="2"/>
  <c r="Y47" i="2"/>
  <c r="AJ47" i="2"/>
  <c r="BC48" i="2"/>
  <c r="BB48" i="2"/>
  <c r="AZ48" i="2"/>
  <c r="AY48" i="2"/>
  <c r="BJ48" i="2"/>
  <c r="AX48" i="2"/>
  <c r="BI48" i="2"/>
  <c r="BH48" i="2"/>
  <c r="BG48" i="2"/>
  <c r="BF48" i="2"/>
  <c r="BE48" i="2"/>
  <c r="BD48" i="2"/>
  <c r="BA48" i="2"/>
  <c r="AE49" i="2"/>
  <c r="AC49" i="2"/>
  <c r="AB49" i="2"/>
  <c r="AA49" i="2"/>
  <c r="Z49" i="2"/>
  <c r="AD49" i="2"/>
  <c r="AO50" i="2"/>
  <c r="AM50" i="2"/>
  <c r="W52" i="2"/>
  <c r="V52" i="2"/>
  <c r="U52" i="2"/>
  <c r="T52" i="2"/>
  <c r="S52" i="2"/>
  <c r="R53" i="2"/>
  <c r="Q53" i="2"/>
  <c r="P53" i="2"/>
  <c r="O53" i="2"/>
  <c r="N53" i="2"/>
  <c r="M53" i="2"/>
  <c r="L53" i="2"/>
  <c r="Y53" i="2"/>
  <c r="X53" i="2"/>
  <c r="AJ53" i="2"/>
  <c r="AN54" i="2"/>
  <c r="AK54" i="2"/>
  <c r="E54" i="2"/>
  <c r="M55" i="2"/>
  <c r="O55" i="2"/>
  <c r="L55" i="2"/>
  <c r="R55" i="2"/>
  <c r="Q55" i="2"/>
  <c r="P55" i="2"/>
  <c r="N55" i="2"/>
  <c r="Y55" i="2"/>
  <c r="X55" i="2"/>
  <c r="AJ55" i="2"/>
  <c r="AN56" i="2"/>
  <c r="AK56" i="2"/>
  <c r="E56" i="2"/>
  <c r="N59" i="2"/>
  <c r="M59" i="2"/>
  <c r="P59" i="2"/>
  <c r="O59" i="2"/>
  <c r="R59" i="2"/>
  <c r="Q59" i="2"/>
  <c r="L59" i="2"/>
  <c r="AA59" i="2"/>
  <c r="Z59" i="2"/>
  <c r="AC59" i="2"/>
  <c r="AB59" i="2"/>
  <c r="AE59" i="2"/>
  <c r="AD59" i="2"/>
  <c r="U60" i="2"/>
  <c r="T60" i="2"/>
  <c r="W60" i="2"/>
  <c r="V60" i="2"/>
  <c r="S60" i="2"/>
  <c r="AZ62" i="2"/>
  <c r="AY62" i="2"/>
  <c r="BF62" i="2"/>
  <c r="BE62" i="2"/>
  <c r="BC62" i="2"/>
  <c r="BB62" i="2"/>
  <c r="BA62" i="2"/>
  <c r="BD62" i="2"/>
  <c r="AX62" i="2"/>
  <c r="AN64" i="2"/>
  <c r="E64" i="2"/>
  <c r="U66" i="2"/>
  <c r="T66" i="2"/>
  <c r="W66" i="2"/>
  <c r="V66" i="2"/>
  <c r="S66" i="2"/>
  <c r="N71" i="2"/>
  <c r="M71" i="2"/>
  <c r="Q71" i="2"/>
  <c r="P71" i="2"/>
  <c r="O71" i="2"/>
  <c r="R71" i="2"/>
  <c r="L71" i="2"/>
  <c r="Y71" i="2"/>
  <c r="X71" i="2"/>
  <c r="AJ71" i="2"/>
  <c r="Q8" i="2"/>
  <c r="AD11" i="2"/>
  <c r="P12" i="2"/>
  <c r="BG12" i="2"/>
  <c r="AE16" i="2"/>
  <c r="AR26" i="2"/>
  <c r="AE17" i="2"/>
  <c r="AD17" i="2"/>
  <c r="AB17" i="2"/>
  <c r="Z17" i="2"/>
  <c r="AO23" i="2"/>
  <c r="AM23" i="2"/>
  <c r="P28" i="2"/>
  <c r="O28" i="2"/>
  <c r="R28" i="2"/>
  <c r="Q28" i="2"/>
  <c r="N28" i="2"/>
  <c r="M28" i="2"/>
  <c r="L28" i="2"/>
  <c r="Y28" i="2"/>
  <c r="AJ28" i="2"/>
  <c r="AR30" i="2"/>
  <c r="AQ30" i="2"/>
  <c r="AP30" i="2"/>
  <c r="U31" i="2"/>
  <c r="W31" i="2"/>
  <c r="V31" i="2"/>
  <c r="T31" i="2"/>
  <c r="L32" i="2"/>
  <c r="O32" i="2"/>
  <c r="R32" i="2"/>
  <c r="Q32" i="2"/>
  <c r="P32" i="2"/>
  <c r="N32" i="2"/>
  <c r="M32" i="2"/>
  <c r="X32" i="2"/>
  <c r="Y32" i="2"/>
  <c r="AJ32" i="2"/>
  <c r="E33" i="2"/>
  <c r="AN33" i="2"/>
  <c r="AK33" i="2"/>
  <c r="M34" i="2"/>
  <c r="L34" i="2"/>
  <c r="P34" i="2"/>
  <c r="R34" i="2"/>
  <c r="Q34" i="2"/>
  <c r="O34" i="2"/>
  <c r="N34" i="2"/>
  <c r="Y34" i="2"/>
  <c r="X34" i="2"/>
  <c r="AJ34" i="2"/>
  <c r="E35" i="2"/>
  <c r="AN35" i="2"/>
  <c r="AK35" i="2"/>
  <c r="N38" i="2"/>
  <c r="M38" i="2"/>
  <c r="L38" i="2"/>
  <c r="R38" i="2"/>
  <c r="Q38" i="2"/>
  <c r="P38" i="2"/>
  <c r="O38" i="2"/>
  <c r="AA38" i="2"/>
  <c r="Z38" i="2"/>
  <c r="AE38" i="2"/>
  <c r="AD38" i="2"/>
  <c r="AC38" i="2"/>
  <c r="AB38" i="2"/>
  <c r="U39" i="2"/>
  <c r="T39" i="2"/>
  <c r="W39" i="2"/>
  <c r="V39" i="2"/>
  <c r="S39" i="2"/>
  <c r="BC41" i="2"/>
  <c r="AZ41" i="2"/>
  <c r="AY41" i="2"/>
  <c r="BF41" i="2"/>
  <c r="BE41" i="2"/>
  <c r="BD41" i="2"/>
  <c r="BB41" i="2"/>
  <c r="BA41" i="2"/>
  <c r="AX41" i="2"/>
  <c r="AN43" i="2"/>
  <c r="E43" i="2"/>
  <c r="W45" i="2"/>
  <c r="U45" i="2"/>
  <c r="T45" i="2"/>
  <c r="V45" i="2"/>
  <c r="S45" i="2"/>
  <c r="Q46" i="2"/>
  <c r="P46" i="2"/>
  <c r="N46" i="2"/>
  <c r="M46" i="2"/>
  <c r="O46" i="2"/>
  <c r="L46" i="2"/>
  <c r="R46" i="2"/>
  <c r="Y46" i="2"/>
  <c r="X46" i="2"/>
  <c r="AJ46" i="2"/>
  <c r="BB47" i="2"/>
  <c r="BA47" i="2"/>
  <c r="AY47" i="2"/>
  <c r="BJ47" i="2"/>
  <c r="AX47" i="2"/>
  <c r="BI47" i="2"/>
  <c r="BH47" i="2"/>
  <c r="BF47" i="2"/>
  <c r="BE47" i="2"/>
  <c r="BG47" i="2"/>
  <c r="BD47" i="2"/>
  <c r="BC47" i="2"/>
  <c r="AZ47" i="2"/>
  <c r="AE48" i="2"/>
  <c r="AD48" i="2"/>
  <c r="AB48" i="2"/>
  <c r="AA48" i="2"/>
  <c r="Z48" i="2"/>
  <c r="AC48" i="2"/>
  <c r="AO49" i="2"/>
  <c r="AM49" i="2"/>
  <c r="E51" i="2"/>
  <c r="AN51" i="2"/>
  <c r="AK51" i="2"/>
  <c r="M58" i="2"/>
  <c r="L58" i="2"/>
  <c r="R58" i="2"/>
  <c r="O58" i="2"/>
  <c r="N58" i="2"/>
  <c r="Q58" i="2"/>
  <c r="P58" i="2"/>
  <c r="Y58" i="2"/>
  <c r="X58" i="2"/>
  <c r="AJ58" i="2"/>
  <c r="AW61" i="1"/>
  <c r="AW61" i="2" s="1"/>
  <c r="AB62" i="2"/>
  <c r="AA62" i="2"/>
  <c r="AE62" i="2"/>
  <c r="AD62" i="2"/>
  <c r="AC62" i="2"/>
  <c r="Z62" i="2"/>
  <c r="U63" i="2"/>
  <c r="T63" i="2"/>
  <c r="W63" i="2"/>
  <c r="V63" i="2"/>
  <c r="S63" i="2"/>
  <c r="AX63" i="2"/>
  <c r="BF63" i="2"/>
  <c r="BE63" i="2"/>
  <c r="BD63" i="2"/>
  <c r="BC63" i="2"/>
  <c r="BA63" i="2"/>
  <c r="AZ63" i="2"/>
  <c r="AY63" i="2"/>
  <c r="BB63" i="2"/>
  <c r="M70" i="2"/>
  <c r="L70" i="2"/>
  <c r="R70" i="2"/>
  <c r="P70" i="2"/>
  <c r="O70" i="2"/>
  <c r="N70" i="2"/>
  <c r="Q70" i="2"/>
  <c r="Y70" i="2"/>
  <c r="X70" i="2"/>
  <c r="AJ70" i="2"/>
  <c r="AX71" i="2"/>
  <c r="BG71" i="2"/>
  <c r="BF71" i="2"/>
  <c r="BE71" i="2"/>
  <c r="BD71" i="2"/>
  <c r="BC71" i="2"/>
  <c r="BB71" i="2"/>
  <c r="BA71" i="2"/>
  <c r="AZ71" i="2"/>
  <c r="AY71" i="2"/>
  <c r="AK8" i="2"/>
  <c r="U25" i="2"/>
  <c r="BG26" i="2"/>
  <c r="L33" i="2"/>
  <c r="V16" i="2"/>
  <c r="T16" i="2"/>
  <c r="S16" i="2"/>
  <c r="AE21" i="2"/>
  <c r="AD21" i="2"/>
  <c r="AC21" i="2"/>
  <c r="AB21" i="2"/>
  <c r="AA21" i="2"/>
  <c r="Z21" i="2"/>
  <c r="AR21" i="2"/>
  <c r="AQ21" i="2"/>
  <c r="AP21" i="2"/>
  <c r="R27" i="2"/>
  <c r="O27" i="2"/>
  <c r="N27" i="2"/>
  <c r="Q27" i="2"/>
  <c r="P27" i="2"/>
  <c r="M27" i="2"/>
  <c r="L27" i="2"/>
  <c r="Y27" i="2"/>
  <c r="X27" i="2"/>
  <c r="AJ27" i="2"/>
  <c r="BD28" i="2"/>
  <c r="BC28" i="2"/>
  <c r="AZ28" i="2"/>
  <c r="AY28" i="2"/>
  <c r="BG28" i="2"/>
  <c r="BF28" i="2"/>
  <c r="BE28" i="2"/>
  <c r="BB28" i="2"/>
  <c r="BA28" i="2"/>
  <c r="AX28" i="2"/>
  <c r="V30" i="2"/>
  <c r="U30" i="2"/>
  <c r="W30" i="2"/>
  <c r="T30" i="2"/>
  <c r="S30" i="2"/>
  <c r="M37" i="2"/>
  <c r="L37" i="2"/>
  <c r="R37" i="2"/>
  <c r="Q37" i="2"/>
  <c r="P37" i="2"/>
  <c r="O37" i="2"/>
  <c r="N37" i="2"/>
  <c r="Y37" i="2"/>
  <c r="X37" i="2"/>
  <c r="AJ37" i="2"/>
  <c r="AW40" i="1"/>
  <c r="AE41" i="2"/>
  <c r="AB41" i="2"/>
  <c r="AA41" i="2"/>
  <c r="AD41" i="2"/>
  <c r="AC41" i="2"/>
  <c r="Z41" i="2"/>
  <c r="U42" i="2"/>
  <c r="T42" i="2"/>
  <c r="W42" i="2"/>
  <c r="V42" i="2"/>
  <c r="S42" i="2"/>
  <c r="BA42" i="2"/>
  <c r="AX42" i="2"/>
  <c r="BE42" i="2"/>
  <c r="BD42" i="2"/>
  <c r="BF42" i="2"/>
  <c r="BC42" i="2"/>
  <c r="BB42" i="2"/>
  <c r="AZ42" i="2"/>
  <c r="AY42" i="2"/>
  <c r="AM44" i="1"/>
  <c r="BA46" i="2"/>
  <c r="AZ46" i="2"/>
  <c r="BJ46" i="2"/>
  <c r="AX46" i="2"/>
  <c r="BI46" i="2"/>
  <c r="BG46" i="2"/>
  <c r="BE46" i="2"/>
  <c r="BD46" i="2"/>
  <c r="BH46" i="2"/>
  <c r="BF46" i="2"/>
  <c r="BC46" i="2"/>
  <c r="BB46" i="2"/>
  <c r="AY46" i="2"/>
  <c r="AD47" i="2"/>
  <c r="AC47" i="2"/>
  <c r="AA47" i="2"/>
  <c r="Z47" i="2"/>
  <c r="AE47" i="2"/>
  <c r="AB47" i="2"/>
  <c r="AM48" i="2"/>
  <c r="AO48" i="2"/>
  <c r="E50" i="2"/>
  <c r="AN50" i="2"/>
  <c r="AK50" i="2"/>
  <c r="AR51" i="2"/>
  <c r="AQ51" i="2"/>
  <c r="AP51" i="2"/>
  <c r="AE53" i="2"/>
  <c r="AD53" i="2"/>
  <c r="AC53" i="2"/>
  <c r="AB53" i="2"/>
  <c r="AA53" i="2"/>
  <c r="Z53" i="2"/>
  <c r="T54" i="2"/>
  <c r="W54" i="2"/>
  <c r="V54" i="2"/>
  <c r="U54" i="2"/>
  <c r="S54" i="2"/>
  <c r="AE55" i="2"/>
  <c r="AA55" i="2"/>
  <c r="AD55" i="2"/>
  <c r="AC55" i="2"/>
  <c r="AB55" i="2"/>
  <c r="Z55" i="2"/>
  <c r="S56" i="2"/>
  <c r="U56" i="2"/>
  <c r="T56" i="2"/>
  <c r="W56" i="2"/>
  <c r="V56" i="2"/>
  <c r="L57" i="1"/>
  <c r="X57" i="1"/>
  <c r="AJ57" i="1"/>
  <c r="AL57" i="2" s="1"/>
  <c r="BI58" i="2"/>
  <c r="BH58" i="2"/>
  <c r="BF58" i="2"/>
  <c r="BE58" i="2"/>
  <c r="BD58" i="2"/>
  <c r="BC58" i="2"/>
  <c r="BB58" i="2"/>
  <c r="AY58" i="2"/>
  <c r="BJ58" i="2"/>
  <c r="AX58" i="2"/>
  <c r="BG58" i="2"/>
  <c r="BA58" i="2"/>
  <c r="AZ58" i="2"/>
  <c r="AQ59" i="2"/>
  <c r="AP59" i="2"/>
  <c r="AR59" i="2"/>
  <c r="AM62" i="2"/>
  <c r="AO62" i="2"/>
  <c r="S64" i="2"/>
  <c r="V64" i="2"/>
  <c r="U64" i="2"/>
  <c r="T64" i="2"/>
  <c r="W64" i="2"/>
  <c r="D65" i="1"/>
  <c r="D65" i="2" s="1"/>
  <c r="L69" i="2"/>
  <c r="R69" i="2"/>
  <c r="Q69" i="2"/>
  <c r="O69" i="2"/>
  <c r="N69" i="2"/>
  <c r="M69" i="2"/>
  <c r="P69" i="2"/>
  <c r="X69" i="2"/>
  <c r="Y69" i="2"/>
  <c r="AJ69" i="2"/>
  <c r="BF70" i="2"/>
  <c r="BE70" i="2"/>
  <c r="BD70" i="2"/>
  <c r="BC70" i="2"/>
  <c r="BB70" i="2"/>
  <c r="AZ70" i="2"/>
  <c r="AY70" i="2"/>
  <c r="AX70" i="2"/>
  <c r="BG70" i="2"/>
  <c r="BA70" i="2"/>
  <c r="Z71" i="2"/>
  <c r="AE71" i="2"/>
  <c r="AC71" i="2"/>
  <c r="AB71" i="2"/>
  <c r="AA71" i="2"/>
  <c r="AD71" i="2"/>
  <c r="L11" i="2"/>
  <c r="AO19" i="2"/>
  <c r="V25" i="2"/>
  <c r="AR17" i="2"/>
  <c r="AQ17" i="2"/>
  <c r="AN23" i="2"/>
  <c r="AK23" i="2"/>
  <c r="R26" i="2"/>
  <c r="N26" i="2"/>
  <c r="M26" i="2"/>
  <c r="Q26" i="2"/>
  <c r="P26" i="2"/>
  <c r="O26" i="2"/>
  <c r="L26" i="2"/>
  <c r="Y26" i="2"/>
  <c r="X26" i="2"/>
  <c r="AJ26" i="2"/>
  <c r="BC27" i="2"/>
  <c r="BB27" i="2"/>
  <c r="AY27" i="2"/>
  <c r="AX27" i="2"/>
  <c r="BF27" i="2"/>
  <c r="BG27" i="2"/>
  <c r="BE27" i="2"/>
  <c r="BD27" i="2"/>
  <c r="BA27" i="2"/>
  <c r="AZ27" i="2"/>
  <c r="AE28" i="2"/>
  <c r="AB28" i="2"/>
  <c r="AA28" i="2"/>
  <c r="AD28" i="2"/>
  <c r="AC28" i="2"/>
  <c r="Z28" i="2"/>
  <c r="AE32" i="2"/>
  <c r="AA32" i="2"/>
  <c r="AD32" i="2"/>
  <c r="AC32" i="2"/>
  <c r="AB32" i="2"/>
  <c r="U33" i="2"/>
  <c r="W33" i="2"/>
  <c r="V33" i="2"/>
  <c r="T33" i="2"/>
  <c r="S33" i="2"/>
  <c r="AE34" i="2"/>
  <c r="AB34" i="2"/>
  <c r="Z34" i="2"/>
  <c r="AD34" i="2"/>
  <c r="AC34" i="2"/>
  <c r="S35" i="2"/>
  <c r="V35" i="2"/>
  <c r="U35" i="2"/>
  <c r="W35" i="2"/>
  <c r="T35" i="2"/>
  <c r="BI37" i="2"/>
  <c r="BH37" i="2"/>
  <c r="BG37" i="2"/>
  <c r="BF37" i="2"/>
  <c r="BE37" i="2"/>
  <c r="BD37" i="2"/>
  <c r="BC37" i="2"/>
  <c r="BB37" i="2"/>
  <c r="BA37" i="2"/>
  <c r="AZ37" i="2"/>
  <c r="AY37" i="2"/>
  <c r="BJ37" i="2"/>
  <c r="AX37" i="2"/>
  <c r="AR38" i="2"/>
  <c r="AQ38" i="2"/>
  <c r="AP38" i="2"/>
  <c r="AA40" i="2"/>
  <c r="Z40" i="2"/>
  <c r="AE40" i="2"/>
  <c r="AD40" i="2"/>
  <c r="AC40" i="2"/>
  <c r="AB40" i="2"/>
  <c r="V43" i="2"/>
  <c r="S43" i="2"/>
  <c r="W43" i="2"/>
  <c r="U43" i="2"/>
  <c r="T43" i="2"/>
  <c r="D44" i="1"/>
  <c r="AC46" i="2"/>
  <c r="AB46" i="2"/>
  <c r="Z46" i="2"/>
  <c r="AE46" i="2"/>
  <c r="AD46" i="2"/>
  <c r="AA46" i="2"/>
  <c r="AO47" i="2"/>
  <c r="AM47" i="2"/>
  <c r="E49" i="2"/>
  <c r="AN49" i="2"/>
  <c r="AK49" i="2"/>
  <c r="AR50" i="2"/>
  <c r="AQ50" i="2"/>
  <c r="AP50" i="2"/>
  <c r="W51" i="2"/>
  <c r="V51" i="2"/>
  <c r="U51" i="2"/>
  <c r="T51" i="2"/>
  <c r="S51" i="2"/>
  <c r="AW57" i="1"/>
  <c r="AW57" i="2" s="1"/>
  <c r="AE58" i="2"/>
  <c r="AD58" i="2"/>
  <c r="AA58" i="2"/>
  <c r="Z58" i="2"/>
  <c r="AC58" i="2"/>
  <c r="AB58" i="2"/>
  <c r="AM61" i="2"/>
  <c r="AO61" i="2"/>
  <c r="E65" i="1"/>
  <c r="R68" i="2"/>
  <c r="Q68" i="2"/>
  <c r="P68" i="2"/>
  <c r="N68" i="2"/>
  <c r="M68" i="2"/>
  <c r="L68" i="2"/>
  <c r="O68" i="2"/>
  <c r="X68" i="2"/>
  <c r="AJ68" i="2"/>
  <c r="BG69" i="2"/>
  <c r="BE69" i="2"/>
  <c r="BD69" i="2"/>
  <c r="BC69" i="2"/>
  <c r="BB69" i="2"/>
  <c r="BA69" i="2"/>
  <c r="AY69" i="2"/>
  <c r="AX69" i="2"/>
  <c r="BF69" i="2"/>
  <c r="AZ69" i="2"/>
  <c r="AE70" i="2"/>
  <c r="AD70" i="2"/>
  <c r="AB70" i="2"/>
  <c r="AA70" i="2"/>
  <c r="Z70" i="2"/>
  <c r="AC70" i="2"/>
  <c r="AO71" i="2"/>
  <c r="AM71" i="2"/>
  <c r="AN8" i="2"/>
  <c r="Z10" i="2"/>
  <c r="M15" i="2"/>
  <c r="AP17" i="2"/>
  <c r="T27" i="2"/>
  <c r="P11" i="2"/>
  <c r="O11" i="2"/>
  <c r="AC11" i="2"/>
  <c r="AB11" i="2"/>
  <c r="AR13" i="2"/>
  <c r="AQ13" i="2"/>
  <c r="AN17" i="2"/>
  <c r="AK17" i="2"/>
  <c r="P19" i="2"/>
  <c r="O19" i="2"/>
  <c r="M19" i="2"/>
  <c r="L19" i="2"/>
  <c r="Y19" i="2"/>
  <c r="X19" i="2"/>
  <c r="AJ19" i="2"/>
  <c r="E20" i="2"/>
  <c r="AN20" i="2"/>
  <c r="AQ23" i="2"/>
  <c r="AR23" i="2"/>
  <c r="AP23" i="2"/>
  <c r="Q25" i="2"/>
  <c r="M25" i="2"/>
  <c r="R25" i="2"/>
  <c r="P25" i="2"/>
  <c r="O25" i="2"/>
  <c r="N25" i="2"/>
  <c r="L25" i="2"/>
  <c r="Y25" i="2"/>
  <c r="X25" i="2"/>
  <c r="BB26" i="2"/>
  <c r="BA26" i="2"/>
  <c r="AX26" i="2"/>
  <c r="BF26" i="2"/>
  <c r="BE26" i="2"/>
  <c r="BD26" i="2"/>
  <c r="BC26" i="2"/>
  <c r="AZ26" i="2"/>
  <c r="AY26" i="2"/>
  <c r="AE27" i="2"/>
  <c r="AD27" i="2"/>
  <c r="AA27" i="2"/>
  <c r="Z27" i="2"/>
  <c r="AC27" i="2"/>
  <c r="AB27" i="2"/>
  <c r="AM28" i="2"/>
  <c r="AO28" i="2"/>
  <c r="AW36" i="1"/>
  <c r="AE37" i="2"/>
  <c r="AD37" i="2"/>
  <c r="AC37" i="2"/>
  <c r="AB37" i="2"/>
  <c r="AA37" i="2"/>
  <c r="Z37" i="2"/>
  <c r="AO46" i="2"/>
  <c r="AM46" i="2"/>
  <c r="AN48" i="2"/>
  <c r="AK48" i="2"/>
  <c r="E48" i="2"/>
  <c r="AR49" i="2"/>
  <c r="AQ49" i="2"/>
  <c r="AP49" i="2"/>
  <c r="V50" i="2"/>
  <c r="U50" i="2"/>
  <c r="T50" i="2"/>
  <c r="S50" i="2"/>
  <c r="W50" i="2"/>
  <c r="BA52" i="2"/>
  <c r="AZ52" i="2"/>
  <c r="AY52" i="2"/>
  <c r="AX52" i="2"/>
  <c r="BG52" i="2"/>
  <c r="BF52" i="2"/>
  <c r="BE52" i="2"/>
  <c r="BD52" i="2"/>
  <c r="BC52" i="2"/>
  <c r="BB52" i="2"/>
  <c r="AR53" i="2"/>
  <c r="AQ53" i="2"/>
  <c r="AP53" i="2"/>
  <c r="BE54" i="2"/>
  <c r="BA54" i="2"/>
  <c r="AZ54" i="2"/>
  <c r="AY54" i="2"/>
  <c r="BG54" i="2"/>
  <c r="BF54" i="2"/>
  <c r="BD54" i="2"/>
  <c r="BC54" i="2"/>
  <c r="BB54" i="2"/>
  <c r="AX54" i="2"/>
  <c r="AR55" i="2"/>
  <c r="AQ55" i="2"/>
  <c r="AP55" i="2"/>
  <c r="BF56" i="2"/>
  <c r="BE56" i="2"/>
  <c r="BC56" i="2"/>
  <c r="BB56" i="2"/>
  <c r="BA56" i="2"/>
  <c r="AZ56" i="2"/>
  <c r="AY56" i="2"/>
  <c r="BG56" i="2"/>
  <c r="AX56" i="2"/>
  <c r="BD56" i="2"/>
  <c r="Z57" i="1"/>
  <c r="AM58" i="2"/>
  <c r="AO58" i="2"/>
  <c r="BG60" i="2"/>
  <c r="BF60" i="2"/>
  <c r="BD60" i="2"/>
  <c r="BC60" i="2"/>
  <c r="BB60" i="2"/>
  <c r="BA60" i="2"/>
  <c r="AZ60" i="2"/>
  <c r="AX60" i="2"/>
  <c r="BE60" i="2"/>
  <c r="AY60" i="2"/>
  <c r="D61" i="1"/>
  <c r="D61" i="2" s="1"/>
  <c r="AN62" i="2"/>
  <c r="AK62" i="2"/>
  <c r="E62" i="2"/>
  <c r="BF64" i="2"/>
  <c r="BD64" i="2"/>
  <c r="BC64" i="2"/>
  <c r="BB64" i="2"/>
  <c r="BA64" i="2"/>
  <c r="AZ64" i="2"/>
  <c r="AX64" i="2"/>
  <c r="BE64" i="2"/>
  <c r="AY64" i="2"/>
  <c r="R67" i="2"/>
  <c r="Q67" i="2"/>
  <c r="P67" i="2"/>
  <c r="O67" i="2"/>
  <c r="M67" i="2"/>
  <c r="L67" i="2"/>
  <c r="N67" i="2"/>
  <c r="Y67" i="2"/>
  <c r="X67" i="2"/>
  <c r="AJ67" i="2"/>
  <c r="BG68" i="2"/>
  <c r="BF68" i="2"/>
  <c r="BD68" i="2"/>
  <c r="BC68" i="2"/>
  <c r="BB68" i="2"/>
  <c r="BA68" i="2"/>
  <c r="AZ68" i="2"/>
  <c r="AX68" i="2"/>
  <c r="BE68" i="2"/>
  <c r="AY68" i="2"/>
  <c r="AE69" i="2"/>
  <c r="AD69" i="2"/>
  <c r="AC69" i="2"/>
  <c r="AA69" i="2"/>
  <c r="Z69" i="2"/>
  <c r="AB69" i="2"/>
  <c r="AM70" i="2"/>
  <c r="AO70" i="2"/>
  <c r="AQ9" i="2"/>
  <c r="AA10" i="2"/>
  <c r="N11" i="2"/>
  <c r="X12" i="2"/>
  <c r="P15" i="2"/>
  <c r="N16" i="2"/>
  <c r="U27" i="2"/>
  <c r="AO37" i="2"/>
  <c r="AM37" i="2"/>
  <c r="BG39" i="2"/>
  <c r="BF39" i="2"/>
  <c r="BB39" i="2"/>
  <c r="BA39" i="2"/>
  <c r="BE39" i="2"/>
  <c r="BD39" i="2"/>
  <c r="BC39" i="2"/>
  <c r="AZ39" i="2"/>
  <c r="AY39" i="2"/>
  <c r="AX39" i="2"/>
  <c r="AN41" i="2"/>
  <c r="AK41" i="2"/>
  <c r="E41" i="2"/>
  <c r="AX43" i="2"/>
  <c r="BF43" i="2"/>
  <c r="BD43" i="2"/>
  <c r="BB43" i="2"/>
  <c r="BA43" i="2"/>
  <c r="BE43" i="2"/>
  <c r="BC43" i="2"/>
  <c r="AZ43" i="2"/>
  <c r="AY43" i="2"/>
  <c r="E47" i="2"/>
  <c r="AN47" i="2"/>
  <c r="AK47" i="2"/>
  <c r="AQ48" i="2"/>
  <c r="AP48" i="2"/>
  <c r="AR48" i="2"/>
  <c r="U49" i="2"/>
  <c r="T49" i="2"/>
  <c r="S49" i="2"/>
  <c r="W49" i="2"/>
  <c r="V49" i="2"/>
  <c r="O52" i="2"/>
  <c r="N52" i="2"/>
  <c r="M52" i="2"/>
  <c r="L52" i="2"/>
  <c r="R52" i="2"/>
  <c r="Q52" i="2"/>
  <c r="P52" i="2"/>
  <c r="Y52" i="2"/>
  <c r="X52" i="2"/>
  <c r="AJ52" i="2"/>
  <c r="E53" i="2"/>
  <c r="AN53" i="2"/>
  <c r="AK53" i="2"/>
  <c r="AJ54" i="2"/>
  <c r="AK55" i="2"/>
  <c r="AN55" i="2"/>
  <c r="E55" i="2"/>
  <c r="AJ56" i="2"/>
  <c r="AO57" i="2"/>
  <c r="AM57" i="2"/>
  <c r="AN59" i="2"/>
  <c r="E59" i="2"/>
  <c r="AK59" i="2"/>
  <c r="R60" i="2"/>
  <c r="Q60" i="2"/>
  <c r="P60" i="2"/>
  <c r="O60" i="2"/>
  <c r="N60" i="2"/>
  <c r="L60" i="2"/>
  <c r="M60" i="2"/>
  <c r="X60" i="2"/>
  <c r="Y60" i="2"/>
  <c r="AJ60" i="2"/>
  <c r="AQ62" i="2"/>
  <c r="AP62" i="2"/>
  <c r="AR62" i="2"/>
  <c r="R66" i="2"/>
  <c r="Q66" i="2"/>
  <c r="P66" i="2"/>
  <c r="O66" i="2"/>
  <c r="N66" i="2"/>
  <c r="L66" i="2"/>
  <c r="M66" i="2"/>
  <c r="X66" i="2"/>
  <c r="Y66" i="2"/>
  <c r="AJ66" i="2"/>
  <c r="BF67" i="2"/>
  <c r="BE67" i="2"/>
  <c r="BC67" i="2"/>
  <c r="BB67" i="2"/>
  <c r="BA67" i="2"/>
  <c r="AZ67" i="2"/>
  <c r="AY67" i="2"/>
  <c r="BG67" i="2"/>
  <c r="BD67" i="2"/>
  <c r="AX67" i="2"/>
  <c r="AE68" i="2"/>
  <c r="AD68" i="2"/>
  <c r="AC68" i="2"/>
  <c r="AB68" i="2"/>
  <c r="Z68" i="2"/>
  <c r="AA68" i="2"/>
  <c r="AO69" i="2"/>
  <c r="AM69" i="2"/>
  <c r="AK71" i="2"/>
  <c r="E71" i="2"/>
  <c r="AN71" i="2"/>
  <c r="Y8" i="2"/>
  <c r="AR9" i="2"/>
  <c r="AD10" i="2"/>
  <c r="Q11" i="2"/>
  <c r="Q15" i="2"/>
  <c r="Q16" i="2"/>
  <c r="T21" i="2"/>
  <c r="V24" i="2"/>
  <c r="L30" i="2"/>
  <c r="AA34" i="2"/>
  <c r="BC29" i="1" l="1"/>
  <c r="AQ29" i="1"/>
  <c r="AL29" i="1"/>
  <c r="AU29" i="1"/>
  <c r="BF29" i="1"/>
  <c r="T29" i="1"/>
  <c r="AK29" i="1"/>
  <c r="Y29" i="1"/>
  <c r="AK57" i="2"/>
  <c r="AZ29" i="1"/>
  <c r="BB29" i="1"/>
  <c r="AN29" i="1"/>
  <c r="F29" i="1"/>
  <c r="AU55" i="2"/>
  <c r="AG55" i="2"/>
  <c r="I55" i="2"/>
  <c r="AT55" i="2"/>
  <c r="AF55" i="2"/>
  <c r="H55" i="2"/>
  <c r="AS55" i="2"/>
  <c r="G55" i="2"/>
  <c r="AH55" i="2"/>
  <c r="K55" i="2"/>
  <c r="J55" i="2"/>
  <c r="F55" i="2"/>
  <c r="AV55" i="2"/>
  <c r="AI55" i="2"/>
  <c r="L57" i="2"/>
  <c r="R57" i="2"/>
  <c r="Q57" i="2"/>
  <c r="N57" i="2"/>
  <c r="M57" i="2"/>
  <c r="P57" i="2"/>
  <c r="O57" i="2"/>
  <c r="AU39" i="2"/>
  <c r="AG39" i="2"/>
  <c r="I39" i="2"/>
  <c r="AT39" i="2"/>
  <c r="AF39" i="2"/>
  <c r="H39" i="2"/>
  <c r="K39" i="2"/>
  <c r="J39" i="2"/>
  <c r="G39" i="2"/>
  <c r="F39" i="2"/>
  <c r="AI39" i="2"/>
  <c r="AH39" i="2"/>
  <c r="AV39" i="2"/>
  <c r="AS39" i="2"/>
  <c r="W44" i="2"/>
  <c r="G44" i="2"/>
  <c r="F44" i="2"/>
  <c r="AU44" i="2"/>
  <c r="AI44" i="2"/>
  <c r="K44" i="2"/>
  <c r="AT44" i="2"/>
  <c r="AH44" i="2"/>
  <c r="J44" i="2"/>
  <c r="I44" i="2"/>
  <c r="H44" i="2"/>
  <c r="AG44" i="2"/>
  <c r="AF44" i="2"/>
  <c r="AV44" i="2"/>
  <c r="AS44" i="2"/>
  <c r="R22" i="2"/>
  <c r="P22" i="2"/>
  <c r="O22" i="2"/>
  <c r="N22" i="2"/>
  <c r="M22" i="2"/>
  <c r="L22" i="2"/>
  <c r="Q22" i="2"/>
  <c r="L36" i="2"/>
  <c r="R36" i="2"/>
  <c r="Q36" i="2"/>
  <c r="O36" i="2"/>
  <c r="N36" i="2"/>
  <c r="P36" i="2"/>
  <c r="M36" i="2"/>
  <c r="L14" i="1"/>
  <c r="I29" i="1"/>
  <c r="AJ57" i="2"/>
  <c r="Y23" i="2"/>
  <c r="X23" i="2"/>
  <c r="P9" i="2"/>
  <c r="O9" i="2"/>
  <c r="R9" i="2"/>
  <c r="Q9" i="2"/>
  <c r="N9" i="2"/>
  <c r="M9" i="2"/>
  <c r="L9" i="2"/>
  <c r="AK27" i="2"/>
  <c r="E27" i="2"/>
  <c r="AN27" i="2"/>
  <c r="G41" i="2"/>
  <c r="AU41" i="2"/>
  <c r="AI41" i="2"/>
  <c r="K41" i="2"/>
  <c r="AT41" i="2"/>
  <c r="AH41" i="2"/>
  <c r="J41" i="2"/>
  <c r="AG41" i="2"/>
  <c r="AF41" i="2"/>
  <c r="I41" i="2"/>
  <c r="H41" i="2"/>
  <c r="AV41" i="2"/>
  <c r="F41" i="2"/>
  <c r="AS41" i="2"/>
  <c r="AM44" i="2"/>
  <c r="AO44" i="2"/>
  <c r="AM22" i="1"/>
  <c r="AI29" i="1"/>
  <c r="AT70" i="2"/>
  <c r="AH70" i="2"/>
  <c r="J70" i="2"/>
  <c r="AS70" i="2"/>
  <c r="AG70" i="2"/>
  <c r="I70" i="2"/>
  <c r="AF70" i="2"/>
  <c r="H70" i="2"/>
  <c r="G70" i="2"/>
  <c r="F70" i="2"/>
  <c r="AI70" i="2"/>
  <c r="K70" i="2"/>
  <c r="AY61" i="2"/>
  <c r="AX61" i="2"/>
  <c r="BG61" i="2"/>
  <c r="BF61" i="2"/>
  <c r="BE61" i="2"/>
  <c r="BD61" i="2"/>
  <c r="BB61" i="2"/>
  <c r="BA61" i="2"/>
  <c r="AZ61" i="2"/>
  <c r="BC61" i="2"/>
  <c r="AT35" i="2"/>
  <c r="AF35" i="2"/>
  <c r="G35" i="2"/>
  <c r="AS35" i="2"/>
  <c r="F35" i="2"/>
  <c r="AI35" i="2"/>
  <c r="J35" i="2"/>
  <c r="AV35" i="2"/>
  <c r="AH35" i="2"/>
  <c r="AG35" i="2"/>
  <c r="K35" i="2"/>
  <c r="I35" i="2"/>
  <c r="H35" i="2"/>
  <c r="AU35" i="2"/>
  <c r="AB29" i="1"/>
  <c r="AX29" i="1"/>
  <c r="AN18" i="2"/>
  <c r="E18" i="2"/>
  <c r="AK18" i="2"/>
  <c r="AH20" i="2"/>
  <c r="I20" i="2"/>
  <c r="AG20" i="2"/>
  <c r="H20" i="2"/>
  <c r="AV20" i="2"/>
  <c r="AF20" i="2"/>
  <c r="G20" i="2"/>
  <c r="AU20" i="2"/>
  <c r="F20" i="2"/>
  <c r="AT20" i="2"/>
  <c r="AS20" i="2"/>
  <c r="AI20" i="2"/>
  <c r="K20" i="2"/>
  <c r="J20" i="2"/>
  <c r="D44" i="2"/>
  <c r="D22" i="1"/>
  <c r="D22" i="2" s="1"/>
  <c r="AT50" i="2"/>
  <c r="AH50" i="2"/>
  <c r="J50" i="2"/>
  <c r="AS50" i="2"/>
  <c r="AG50" i="2"/>
  <c r="I50" i="2"/>
  <c r="AF50" i="2"/>
  <c r="H50" i="2"/>
  <c r="G50" i="2"/>
  <c r="F50" i="2"/>
  <c r="AI50" i="2"/>
  <c r="K50" i="2"/>
  <c r="AW44" i="2"/>
  <c r="AW22" i="1"/>
  <c r="AW22" i="2" s="1"/>
  <c r="AT30" i="2"/>
  <c r="AH30" i="2"/>
  <c r="J30" i="2"/>
  <c r="AS30" i="2"/>
  <c r="AG30" i="2"/>
  <c r="I30" i="2"/>
  <c r="K30" i="2"/>
  <c r="H30" i="2"/>
  <c r="AV30" i="2"/>
  <c r="G30" i="2"/>
  <c r="AU30" i="2"/>
  <c r="F30" i="2"/>
  <c r="AI30" i="2"/>
  <c r="AF30" i="2"/>
  <c r="AS66" i="2"/>
  <c r="AG66" i="2"/>
  <c r="I66" i="2"/>
  <c r="AF66" i="2"/>
  <c r="H66" i="2"/>
  <c r="F66" i="2"/>
  <c r="AV66" i="2"/>
  <c r="AU66" i="2"/>
  <c r="AI66" i="2"/>
  <c r="K66" i="2"/>
  <c r="AT66" i="2"/>
  <c r="AH66" i="2"/>
  <c r="J66" i="2"/>
  <c r="G66" i="2"/>
  <c r="AU13" i="2"/>
  <c r="AG13" i="2"/>
  <c r="H13" i="2"/>
  <c r="K13" i="2"/>
  <c r="AF13" i="2"/>
  <c r="J13" i="2"/>
  <c r="I13" i="2"/>
  <c r="G13" i="2"/>
  <c r="F13" i="2"/>
  <c r="AV13" i="2"/>
  <c r="AT13" i="2"/>
  <c r="AS13" i="2"/>
  <c r="AI13" i="2"/>
  <c r="AH13" i="2"/>
  <c r="AT11" i="2"/>
  <c r="AF11" i="2"/>
  <c r="G11" i="2"/>
  <c r="K11" i="2"/>
  <c r="AI11" i="2"/>
  <c r="J11" i="2"/>
  <c r="AH11" i="2"/>
  <c r="AG11" i="2"/>
  <c r="I11" i="2"/>
  <c r="H11" i="2"/>
  <c r="F11" i="2"/>
  <c r="AV11" i="2"/>
  <c r="AU11" i="2"/>
  <c r="AS11" i="2"/>
  <c r="AV57" i="2"/>
  <c r="AU57" i="2"/>
  <c r="AI57" i="2"/>
  <c r="K57" i="2"/>
  <c r="AS57" i="2"/>
  <c r="AG57" i="2"/>
  <c r="I57" i="2"/>
  <c r="AF57" i="2"/>
  <c r="H57" i="2"/>
  <c r="G57" i="2"/>
  <c r="F57" i="2"/>
  <c r="AH57" i="2"/>
  <c r="J57" i="2"/>
  <c r="AT57" i="2"/>
  <c r="R23" i="2"/>
  <c r="Q23" i="2"/>
  <c r="P23" i="2"/>
  <c r="O23" i="2"/>
  <c r="N23" i="2"/>
  <c r="M23" i="2"/>
  <c r="L23" i="2"/>
  <c r="AJ36" i="2"/>
  <c r="AJ14" i="1"/>
  <c r="AL14" i="2" s="1"/>
  <c r="W14" i="1"/>
  <c r="W29" i="1" s="1"/>
  <c r="BF11" i="2"/>
  <c r="BC11" i="2"/>
  <c r="BB11" i="2"/>
  <c r="AX11" i="2"/>
  <c r="BG11" i="2"/>
  <c r="BE11" i="2"/>
  <c r="BD11" i="2"/>
  <c r="BA11" i="2"/>
  <c r="AZ11" i="2"/>
  <c r="AY11" i="2"/>
  <c r="AN40" i="2"/>
  <c r="AI71" i="2"/>
  <c r="K71" i="2"/>
  <c r="AT71" i="2"/>
  <c r="AH71" i="2"/>
  <c r="J71" i="2"/>
  <c r="AS71" i="2"/>
  <c r="AG71" i="2"/>
  <c r="I71" i="2"/>
  <c r="AF71" i="2"/>
  <c r="H71" i="2"/>
  <c r="G71" i="2"/>
  <c r="F71" i="2"/>
  <c r="AU51" i="2"/>
  <c r="AI51" i="2"/>
  <c r="K51" i="2"/>
  <c r="AT51" i="2"/>
  <c r="AH51" i="2"/>
  <c r="J51" i="2"/>
  <c r="AS51" i="2"/>
  <c r="AG51" i="2"/>
  <c r="I51" i="2"/>
  <c r="AF51" i="2"/>
  <c r="H51" i="2"/>
  <c r="G51" i="2"/>
  <c r="F51" i="2"/>
  <c r="AV51" i="2"/>
  <c r="AS33" i="2"/>
  <c r="F33" i="2"/>
  <c r="AV33" i="2"/>
  <c r="AH33" i="2"/>
  <c r="I33" i="2"/>
  <c r="AG33" i="2"/>
  <c r="K33" i="2"/>
  <c r="AF33" i="2"/>
  <c r="J33" i="2"/>
  <c r="H33" i="2"/>
  <c r="G33" i="2"/>
  <c r="AU33" i="2"/>
  <c r="AT33" i="2"/>
  <c r="AI33" i="2"/>
  <c r="D36" i="2"/>
  <c r="D14" i="1"/>
  <c r="AJ40" i="2"/>
  <c r="AJ18" i="1"/>
  <c r="AL18" i="2" s="1"/>
  <c r="AC29" i="1"/>
  <c r="AB36" i="2"/>
  <c r="E12" i="2"/>
  <c r="AN12" i="2"/>
  <c r="AK12" i="2"/>
  <c r="AJ9" i="2"/>
  <c r="BC23" i="2"/>
  <c r="BF23" i="2"/>
  <c r="BE23" i="2"/>
  <c r="BD23" i="2"/>
  <c r="BB23" i="2"/>
  <c r="BA23" i="2"/>
  <c r="AZ23" i="2"/>
  <c r="AY23" i="2"/>
  <c r="AX23" i="2"/>
  <c r="BE33" i="2"/>
  <c r="BD33" i="2"/>
  <c r="BA33" i="2"/>
  <c r="AZ33" i="2"/>
  <c r="BC33" i="2"/>
  <c r="BB33" i="2"/>
  <c r="AY33" i="2"/>
  <c r="AX33" i="2"/>
  <c r="BG33" i="2"/>
  <c r="BF33" i="2"/>
  <c r="AT40" i="2"/>
  <c r="AH40" i="2"/>
  <c r="J40" i="2"/>
  <c r="AS40" i="2"/>
  <c r="AG40" i="2"/>
  <c r="I40" i="2"/>
  <c r="AI40" i="2"/>
  <c r="AF40" i="2"/>
  <c r="AV40" i="2"/>
  <c r="AU40" i="2"/>
  <c r="K40" i="2"/>
  <c r="H40" i="2"/>
  <c r="G40" i="2"/>
  <c r="F40" i="2"/>
  <c r="W65" i="2"/>
  <c r="V65" i="2"/>
  <c r="U65" i="2"/>
  <c r="S65" i="2"/>
  <c r="T65" i="2"/>
  <c r="AJ13" i="2"/>
  <c r="AV62" i="2"/>
  <c r="AU62" i="2"/>
  <c r="AI62" i="2"/>
  <c r="K62" i="2"/>
  <c r="AT62" i="2"/>
  <c r="AH62" i="2"/>
  <c r="J62" i="2"/>
  <c r="AS62" i="2"/>
  <c r="AG62" i="2"/>
  <c r="I62" i="2"/>
  <c r="G62" i="2"/>
  <c r="F62" i="2"/>
  <c r="AF62" i="2"/>
  <c r="H62" i="2"/>
  <c r="AU53" i="2"/>
  <c r="AG53" i="2"/>
  <c r="I53" i="2"/>
  <c r="AT53" i="2"/>
  <c r="AF53" i="2"/>
  <c r="H53" i="2"/>
  <c r="AS53" i="2"/>
  <c r="G53" i="2"/>
  <c r="F53" i="2"/>
  <c r="AI53" i="2"/>
  <c r="K53" i="2"/>
  <c r="J53" i="2"/>
  <c r="AV53" i="2"/>
  <c r="AH53" i="2"/>
  <c r="AH42" i="2"/>
  <c r="I42" i="2"/>
  <c r="AG42" i="2"/>
  <c r="H42" i="2"/>
  <c r="AS42" i="2"/>
  <c r="AV42" i="2"/>
  <c r="AU42" i="2"/>
  <c r="AT42" i="2"/>
  <c r="AI42" i="2"/>
  <c r="AF42" i="2"/>
  <c r="K42" i="2"/>
  <c r="J42" i="2"/>
  <c r="G42" i="2"/>
  <c r="F42" i="2"/>
  <c r="AH63" i="2"/>
  <c r="I63" i="2"/>
  <c r="AG63" i="2"/>
  <c r="H63" i="2"/>
  <c r="AU63" i="2"/>
  <c r="F63" i="2"/>
  <c r="AT63" i="2"/>
  <c r="AS63" i="2"/>
  <c r="K63" i="2"/>
  <c r="AI63" i="2"/>
  <c r="J63" i="2"/>
  <c r="AV63" i="2"/>
  <c r="AF63" i="2"/>
  <c r="G63" i="2"/>
  <c r="F31" i="2"/>
  <c r="AU31" i="2"/>
  <c r="AG31" i="2"/>
  <c r="I31" i="2"/>
  <c r="AI31" i="2"/>
  <c r="AH31" i="2"/>
  <c r="AF31" i="2"/>
  <c r="K31" i="2"/>
  <c r="J31" i="2"/>
  <c r="H31" i="2"/>
  <c r="G31" i="2"/>
  <c r="AV31" i="2"/>
  <c r="AT31" i="2"/>
  <c r="AS31" i="2"/>
  <c r="AI69" i="2"/>
  <c r="K69" i="2"/>
  <c r="AS69" i="2"/>
  <c r="AG69" i="2"/>
  <c r="I69" i="2"/>
  <c r="AF69" i="2"/>
  <c r="H69" i="2"/>
  <c r="G69" i="2"/>
  <c r="F69" i="2"/>
  <c r="J69" i="2"/>
  <c r="AT69" i="2"/>
  <c r="AH69" i="2"/>
  <c r="Y40" i="2"/>
  <c r="X40" i="2"/>
  <c r="X18" i="1"/>
  <c r="AJ22" i="2"/>
  <c r="AN24" i="2"/>
  <c r="E24" i="2"/>
  <c r="AK24" i="2"/>
  <c r="AI34" i="2"/>
  <c r="K34" i="2"/>
  <c r="AU34" i="2"/>
  <c r="AG34" i="2"/>
  <c r="I34" i="2"/>
  <c r="AT34" i="2"/>
  <c r="AF34" i="2"/>
  <c r="H34" i="2"/>
  <c r="AS34" i="2"/>
  <c r="AV34" i="2"/>
  <c r="J34" i="2"/>
  <c r="G34" i="2"/>
  <c r="AH34" i="2"/>
  <c r="F34" i="2"/>
  <c r="K14" i="1"/>
  <c r="K29" i="1" s="1"/>
  <c r="BE66" i="2"/>
  <c r="BD66" i="2"/>
  <c r="BB66" i="2"/>
  <c r="BA66" i="2"/>
  <c r="AZ66" i="2"/>
  <c r="AY66" i="2"/>
  <c r="AX66" i="2"/>
  <c r="BF66" i="2"/>
  <c r="BC66" i="2"/>
  <c r="AN15" i="2"/>
  <c r="AK15" i="2"/>
  <c r="E15" i="2"/>
  <c r="AU64" i="2"/>
  <c r="G64" i="2"/>
  <c r="AT64" i="2"/>
  <c r="F64" i="2"/>
  <c r="AH64" i="2"/>
  <c r="J64" i="2"/>
  <c r="AG64" i="2"/>
  <c r="I64" i="2"/>
  <c r="AV64" i="2"/>
  <c r="AF64" i="2"/>
  <c r="H64" i="2"/>
  <c r="K64" i="2"/>
  <c r="AS64" i="2"/>
  <c r="AI64" i="2"/>
  <c r="AR25" i="2"/>
  <c r="AQ25" i="2"/>
  <c r="AP25" i="2"/>
  <c r="AW36" i="2"/>
  <c r="AW14" i="1"/>
  <c r="AS49" i="2"/>
  <c r="AG49" i="2"/>
  <c r="AF49" i="2"/>
  <c r="H49" i="2"/>
  <c r="G49" i="2"/>
  <c r="AI49" i="2"/>
  <c r="K49" i="2"/>
  <c r="F49" i="2"/>
  <c r="AT49" i="2"/>
  <c r="AH49" i="2"/>
  <c r="J49" i="2"/>
  <c r="I49" i="2"/>
  <c r="AU60" i="2"/>
  <c r="AG60" i="2"/>
  <c r="I60" i="2"/>
  <c r="AT60" i="2"/>
  <c r="AF60" i="2"/>
  <c r="H60" i="2"/>
  <c r="F60" i="2"/>
  <c r="AI60" i="2"/>
  <c r="K60" i="2"/>
  <c r="AV60" i="2"/>
  <c r="AH60" i="2"/>
  <c r="J60" i="2"/>
  <c r="G60" i="2"/>
  <c r="AS60" i="2"/>
  <c r="AI25" i="2"/>
  <c r="F25" i="2"/>
  <c r="AH25" i="2"/>
  <c r="AG25" i="2"/>
  <c r="AF25" i="2"/>
  <c r="AT25" i="2"/>
  <c r="AS25" i="2"/>
  <c r="K25" i="2"/>
  <c r="J25" i="2"/>
  <c r="I25" i="2"/>
  <c r="H25" i="2"/>
  <c r="G25" i="2"/>
  <c r="V14" i="2"/>
  <c r="U14" i="2"/>
  <c r="S14" i="2"/>
  <c r="W14" i="2"/>
  <c r="T14" i="2"/>
  <c r="AA18" i="2"/>
  <c r="Z18" i="2"/>
  <c r="AE18" i="2"/>
  <c r="AD18" i="2"/>
  <c r="AC18" i="2"/>
  <c r="AB18" i="2"/>
  <c r="O40" i="2"/>
  <c r="N40" i="2"/>
  <c r="R40" i="2"/>
  <c r="Q40" i="2"/>
  <c r="P40" i="2"/>
  <c r="M40" i="2"/>
  <c r="L40" i="2"/>
  <c r="L18" i="1"/>
  <c r="E36" i="2"/>
  <c r="AN36" i="2"/>
  <c r="AK36" i="2"/>
  <c r="E14" i="1"/>
  <c r="AQ10" i="2"/>
  <c r="AP10" i="2"/>
  <c r="AR10" i="2"/>
  <c r="AO25" i="2"/>
  <c r="AM25" i="2"/>
  <c r="AN16" i="2"/>
  <c r="AK16" i="2"/>
  <c r="E16" i="2"/>
  <c r="E61" i="2"/>
  <c r="AN61" i="2"/>
  <c r="AK61" i="2"/>
  <c r="AR19" i="2"/>
  <c r="AQ19" i="2"/>
  <c r="AP19" i="2"/>
  <c r="AM18" i="2"/>
  <c r="AO18" i="2"/>
  <c r="G48" i="2"/>
  <c r="F48" i="2"/>
  <c r="AI48" i="2"/>
  <c r="K48" i="2"/>
  <c r="AT48" i="2"/>
  <c r="AH48" i="2"/>
  <c r="J48" i="2"/>
  <c r="I48" i="2"/>
  <c r="AS48" i="2"/>
  <c r="H48" i="2"/>
  <c r="AG48" i="2"/>
  <c r="AF48" i="2"/>
  <c r="BG57" i="2"/>
  <c r="BE57" i="2"/>
  <c r="BD57" i="2"/>
  <c r="BC57" i="2"/>
  <c r="BB57" i="2"/>
  <c r="BA57" i="2"/>
  <c r="AX57" i="2"/>
  <c r="BF57" i="2"/>
  <c r="AZ57" i="2"/>
  <c r="AY57" i="2"/>
  <c r="AH43" i="2"/>
  <c r="J43" i="2"/>
  <c r="AU43" i="2"/>
  <c r="G43" i="2"/>
  <c r="AT43" i="2"/>
  <c r="F43" i="2"/>
  <c r="AI43" i="2"/>
  <c r="AG43" i="2"/>
  <c r="AF43" i="2"/>
  <c r="K43" i="2"/>
  <c r="I43" i="2"/>
  <c r="H43" i="2"/>
  <c r="AV43" i="2"/>
  <c r="AS43" i="2"/>
  <c r="AT56" i="2"/>
  <c r="AF56" i="2"/>
  <c r="G56" i="2"/>
  <c r="AS56" i="2"/>
  <c r="F56" i="2"/>
  <c r="AV56" i="2"/>
  <c r="AH56" i="2"/>
  <c r="I56" i="2"/>
  <c r="AU56" i="2"/>
  <c r="AG56" i="2"/>
  <c r="H56" i="2"/>
  <c r="J56" i="2"/>
  <c r="AI56" i="2"/>
  <c r="K56" i="2"/>
  <c r="AT67" i="2"/>
  <c r="AH67" i="2"/>
  <c r="J67" i="2"/>
  <c r="AS67" i="2"/>
  <c r="AG67" i="2"/>
  <c r="I67" i="2"/>
  <c r="G67" i="2"/>
  <c r="F67" i="2"/>
  <c r="AI67" i="2"/>
  <c r="K67" i="2"/>
  <c r="AF67" i="2"/>
  <c r="H67" i="2"/>
  <c r="AK10" i="2"/>
  <c r="E10" i="2"/>
  <c r="AN10" i="2"/>
  <c r="S22" i="1"/>
  <c r="AF28" i="2"/>
  <c r="H28" i="2"/>
  <c r="G28" i="2"/>
  <c r="AI28" i="2"/>
  <c r="K28" i="2"/>
  <c r="AH28" i="2"/>
  <c r="AG28" i="2"/>
  <c r="J28" i="2"/>
  <c r="I28" i="2"/>
  <c r="F28" i="2"/>
  <c r="AT28" i="2"/>
  <c r="AS28" i="2"/>
  <c r="AC36" i="2"/>
  <c r="W26" i="2"/>
  <c r="V26" i="2"/>
  <c r="U26" i="2"/>
  <c r="T26" i="2"/>
  <c r="S26" i="2"/>
  <c r="X36" i="2"/>
  <c r="Y36" i="2"/>
  <c r="X14" i="1"/>
  <c r="K38" i="2"/>
  <c r="AI38" i="2"/>
  <c r="J38" i="2"/>
  <c r="AV38" i="2"/>
  <c r="AH38" i="2"/>
  <c r="I38" i="2"/>
  <c r="AU38" i="2"/>
  <c r="AG38" i="2"/>
  <c r="H38" i="2"/>
  <c r="AT38" i="2"/>
  <c r="AF38" i="2"/>
  <c r="G38" i="2"/>
  <c r="AS38" i="2"/>
  <c r="F38" i="2"/>
  <c r="D40" i="2"/>
  <c r="D18" i="1"/>
  <c r="D18" i="2" s="1"/>
  <c r="AQ44" i="2"/>
  <c r="AP44" i="2"/>
  <c r="AR44" i="2"/>
  <c r="AP22" i="1"/>
  <c r="AS9" i="2"/>
  <c r="G9" i="2"/>
  <c r="AI9" i="2"/>
  <c r="AV9" i="2"/>
  <c r="AH9" i="2"/>
  <c r="J9" i="2"/>
  <c r="AG9" i="2"/>
  <c r="AF9" i="2"/>
  <c r="K9" i="2"/>
  <c r="I9" i="2"/>
  <c r="AU9" i="2"/>
  <c r="H9" i="2"/>
  <c r="AT9" i="2"/>
  <c r="F9" i="2"/>
  <c r="F47" i="2"/>
  <c r="AT47" i="2"/>
  <c r="AH47" i="2"/>
  <c r="J47" i="2"/>
  <c r="AS47" i="2"/>
  <c r="AG47" i="2"/>
  <c r="I47" i="2"/>
  <c r="K47" i="2"/>
  <c r="H47" i="2"/>
  <c r="AI47" i="2"/>
  <c r="G47" i="2"/>
  <c r="AF47" i="2"/>
  <c r="K59" i="2"/>
  <c r="AI59" i="2"/>
  <c r="J59" i="2"/>
  <c r="AV59" i="2"/>
  <c r="AH59" i="2"/>
  <c r="I59" i="2"/>
  <c r="AU59" i="2"/>
  <c r="AG59" i="2"/>
  <c r="H59" i="2"/>
  <c r="AT59" i="2"/>
  <c r="AF59" i="2"/>
  <c r="G59" i="2"/>
  <c r="F59" i="2"/>
  <c r="AS59" i="2"/>
  <c r="AE57" i="2"/>
  <c r="AD57" i="2"/>
  <c r="AC57" i="2"/>
  <c r="Z57" i="2"/>
  <c r="AB57" i="2"/>
  <c r="AA57" i="2"/>
  <c r="Z14" i="1"/>
  <c r="AI68" i="2"/>
  <c r="K68" i="2"/>
  <c r="AT68" i="2"/>
  <c r="AH68" i="2"/>
  <c r="J68" i="2"/>
  <c r="AF68" i="2"/>
  <c r="H68" i="2"/>
  <c r="G68" i="2"/>
  <c r="F68" i="2"/>
  <c r="I68" i="2"/>
  <c r="AS68" i="2"/>
  <c r="AG68" i="2"/>
  <c r="AR20" i="2"/>
  <c r="AQ20" i="2"/>
  <c r="AP20" i="2"/>
  <c r="AD22" i="2"/>
  <c r="Z22" i="2"/>
  <c r="AE22" i="2"/>
  <c r="AC22" i="2"/>
  <c r="AB22" i="2"/>
  <c r="AA22" i="2"/>
  <c r="AR36" i="2"/>
  <c r="AQ36" i="2"/>
  <c r="AP36" i="2"/>
  <c r="AP14" i="1"/>
  <c r="AV19" i="2"/>
  <c r="AU19" i="2"/>
  <c r="AI19" i="2"/>
  <c r="K19" i="2"/>
  <c r="AT19" i="2"/>
  <c r="AH19" i="2"/>
  <c r="J19" i="2"/>
  <c r="AS19" i="2"/>
  <c r="AG19" i="2"/>
  <c r="I19" i="2"/>
  <c r="AF19" i="2"/>
  <c r="H19" i="2"/>
  <c r="G19" i="2"/>
  <c r="F19" i="2"/>
  <c r="Y22" i="2"/>
  <c r="X22" i="2"/>
  <c r="AI46" i="2"/>
  <c r="K46" i="2"/>
  <c r="AS46" i="2"/>
  <c r="AG46" i="2"/>
  <c r="I46" i="2"/>
  <c r="AF46" i="2"/>
  <c r="H46" i="2"/>
  <c r="J46" i="2"/>
  <c r="G46" i="2"/>
  <c r="AH46" i="2"/>
  <c r="F46" i="2"/>
  <c r="AT46" i="2"/>
  <c r="Y9" i="2"/>
  <c r="X9" i="2"/>
  <c r="AU21" i="2"/>
  <c r="G21" i="2"/>
  <c r="AT21" i="2"/>
  <c r="F21" i="2"/>
  <c r="AS21" i="2"/>
  <c r="AI21" i="2"/>
  <c r="K21" i="2"/>
  <c r="AH21" i="2"/>
  <c r="J21" i="2"/>
  <c r="I21" i="2"/>
  <c r="H21" i="2"/>
  <c r="AV21" i="2"/>
  <c r="AG21" i="2"/>
  <c r="AF21" i="2"/>
  <c r="AR28" i="2"/>
  <c r="AQ28" i="2"/>
  <c r="AP28" i="2"/>
  <c r="AV58" i="2"/>
  <c r="AT58" i="2"/>
  <c r="AH58" i="2"/>
  <c r="J58" i="2"/>
  <c r="AS58" i="2"/>
  <c r="AG58" i="2"/>
  <c r="I58" i="2"/>
  <c r="AF58" i="2"/>
  <c r="H58" i="2"/>
  <c r="G58" i="2"/>
  <c r="F58" i="2"/>
  <c r="K58" i="2"/>
  <c r="AU58" i="2"/>
  <c r="AI58" i="2"/>
  <c r="W18" i="2"/>
  <c r="V18" i="2"/>
  <c r="U18" i="2"/>
  <c r="S18" i="2"/>
  <c r="T18" i="2"/>
  <c r="AJ23" i="2"/>
  <c r="AB24" i="2"/>
  <c r="AE24" i="2"/>
  <c r="AD24" i="2"/>
  <c r="AC24" i="2"/>
  <c r="AA24" i="2"/>
  <c r="Z24" i="2"/>
  <c r="AR12" i="2"/>
  <c r="AQ12" i="2"/>
  <c r="AP12" i="2"/>
  <c r="AY29" i="1"/>
  <c r="AS54" i="2"/>
  <c r="F54" i="2"/>
  <c r="AU54" i="2"/>
  <c r="AG54" i="2"/>
  <c r="H54" i="2"/>
  <c r="AV54" i="2"/>
  <c r="G54" i="2"/>
  <c r="AT54" i="2"/>
  <c r="AI54" i="2"/>
  <c r="AH54" i="2"/>
  <c r="AF54" i="2"/>
  <c r="K54" i="2"/>
  <c r="J54" i="2"/>
  <c r="I54" i="2"/>
  <c r="AV45" i="2"/>
  <c r="AU45" i="2"/>
  <c r="AI45" i="2"/>
  <c r="K45" i="2"/>
  <c r="AS45" i="2"/>
  <c r="AG45" i="2"/>
  <c r="I45" i="2"/>
  <c r="AF45" i="2"/>
  <c r="H45" i="2"/>
  <c r="F45" i="2"/>
  <c r="J45" i="2"/>
  <c r="G45" i="2"/>
  <c r="AH45" i="2"/>
  <c r="AT45" i="2"/>
  <c r="AI52" i="2"/>
  <c r="K52" i="2"/>
  <c r="AV52" i="2"/>
  <c r="AH52" i="2"/>
  <c r="J52" i="2"/>
  <c r="AU52" i="2"/>
  <c r="AG52" i="2"/>
  <c r="I52" i="2"/>
  <c r="AT52" i="2"/>
  <c r="AF52" i="2"/>
  <c r="H52" i="2"/>
  <c r="AS52" i="2"/>
  <c r="G52" i="2"/>
  <c r="F52" i="2"/>
  <c r="AN65" i="2"/>
  <c r="AK65" i="2"/>
  <c r="E65" i="2"/>
  <c r="X57" i="2"/>
  <c r="Y57" i="2"/>
  <c r="AW40" i="2"/>
  <c r="AW18" i="1"/>
  <c r="AW18" i="2" s="1"/>
  <c r="F26" i="2"/>
  <c r="I26" i="2"/>
  <c r="H26" i="2"/>
  <c r="G26" i="2"/>
  <c r="AI26" i="2"/>
  <c r="AH26" i="2"/>
  <c r="AG26" i="2"/>
  <c r="AF26" i="2"/>
  <c r="AT26" i="2"/>
  <c r="AS26" i="2"/>
  <c r="K26" i="2"/>
  <c r="J26" i="2"/>
  <c r="AV37" i="2"/>
  <c r="AU37" i="2"/>
  <c r="AI37" i="2"/>
  <c r="K37" i="2"/>
  <c r="AT37" i="2"/>
  <c r="AH37" i="2"/>
  <c r="J37" i="2"/>
  <c r="AS37" i="2"/>
  <c r="AG37" i="2"/>
  <c r="I37" i="2"/>
  <c r="AF37" i="2"/>
  <c r="H37" i="2"/>
  <c r="G37" i="2"/>
  <c r="F37" i="2"/>
  <c r="E22" i="1"/>
  <c r="AI32" i="2"/>
  <c r="K32" i="2"/>
  <c r="AT32" i="2"/>
  <c r="AF32" i="2"/>
  <c r="H32" i="2"/>
  <c r="AS32" i="2"/>
  <c r="G32" i="2"/>
  <c r="AU32" i="2"/>
  <c r="AH32" i="2"/>
  <c r="AG32" i="2"/>
  <c r="J32" i="2"/>
  <c r="I32" i="2"/>
  <c r="F32" i="2"/>
  <c r="AV32" i="2"/>
  <c r="U29" i="1"/>
  <c r="AO14" i="2"/>
  <c r="AM29" i="1"/>
  <c r="AM14" i="2"/>
  <c r="AV10" i="2" l="1"/>
  <c r="AH10" i="2"/>
  <c r="J10" i="2"/>
  <c r="AU10" i="2"/>
  <c r="AG10" i="2"/>
  <c r="I10" i="2"/>
  <c r="H10" i="2"/>
  <c r="G10" i="2"/>
  <c r="F10" i="2"/>
  <c r="AT10" i="2"/>
  <c r="AS10" i="2"/>
  <c r="AI10" i="2"/>
  <c r="AF10" i="2"/>
  <c r="K10" i="2"/>
  <c r="AI24" i="2"/>
  <c r="G24" i="2"/>
  <c r="AH24" i="2"/>
  <c r="F24" i="2"/>
  <c r="AG24" i="2"/>
  <c r="AT24" i="2"/>
  <c r="AF24" i="2"/>
  <c r="AS24" i="2"/>
  <c r="K24" i="2"/>
  <c r="J24" i="2"/>
  <c r="I24" i="2"/>
  <c r="H24" i="2"/>
  <c r="AN22" i="2"/>
  <c r="AK22" i="2"/>
  <c r="E22" i="2"/>
  <c r="BB22" i="2"/>
  <c r="AX22" i="2"/>
  <c r="BF22" i="2"/>
  <c r="BE22" i="2"/>
  <c r="BD22" i="2"/>
  <c r="BC22" i="2"/>
  <c r="BA22" i="2"/>
  <c r="AZ22" i="2"/>
  <c r="AY22" i="2"/>
  <c r="BG36" i="2"/>
  <c r="BF36" i="2"/>
  <c r="BD36" i="2"/>
  <c r="BC36" i="2"/>
  <c r="BB36" i="2"/>
  <c r="BA36" i="2"/>
  <c r="AZ36" i="2"/>
  <c r="AY36" i="2"/>
  <c r="AX36" i="2"/>
  <c r="BE36" i="2"/>
  <c r="AY18" i="2"/>
  <c r="AX18" i="2"/>
  <c r="BG18" i="2"/>
  <c r="BF18" i="2"/>
  <c r="BE18" i="2"/>
  <c r="BD18" i="2"/>
  <c r="BC18" i="2"/>
  <c r="BB18" i="2"/>
  <c r="BA18" i="2"/>
  <c r="AZ18" i="2"/>
  <c r="BC44" i="2"/>
  <c r="BB44" i="2"/>
  <c r="AZ44" i="2"/>
  <c r="AY44" i="2"/>
  <c r="BF44" i="2"/>
  <c r="BE44" i="2"/>
  <c r="BD44" i="2"/>
  <c r="BA44" i="2"/>
  <c r="AX44" i="2"/>
  <c r="G27" i="2"/>
  <c r="F27" i="2"/>
  <c r="AT27" i="2"/>
  <c r="AH27" i="2"/>
  <c r="AI27" i="2"/>
  <c r="AG27" i="2"/>
  <c r="AF27" i="2"/>
  <c r="K27" i="2"/>
  <c r="J27" i="2"/>
  <c r="I27" i="2"/>
  <c r="H27" i="2"/>
  <c r="AS27" i="2"/>
  <c r="BB40" i="2"/>
  <c r="AY40" i="2"/>
  <c r="AX40" i="2"/>
  <c r="BF40" i="2"/>
  <c r="BE40" i="2"/>
  <c r="BD40" i="2"/>
  <c r="BC40" i="2"/>
  <c r="BA40" i="2"/>
  <c r="AZ40" i="2"/>
  <c r="BG40" i="2"/>
  <c r="AP22" i="2"/>
  <c r="AR22" i="2"/>
  <c r="AQ22" i="2"/>
  <c r="AK14" i="2"/>
  <c r="E14" i="2"/>
  <c r="AN14" i="2"/>
  <c r="E29" i="1"/>
  <c r="AI12" i="2"/>
  <c r="K12" i="2"/>
  <c r="AV12" i="2"/>
  <c r="AH12" i="2"/>
  <c r="J12" i="2"/>
  <c r="F12" i="2"/>
  <c r="AU12" i="2"/>
  <c r="AT12" i="2"/>
  <c r="AS12" i="2"/>
  <c r="AG12" i="2"/>
  <c r="AF12" i="2"/>
  <c r="I12" i="2"/>
  <c r="H12" i="2"/>
  <c r="G12" i="2"/>
  <c r="AV15" i="2"/>
  <c r="AU15" i="2"/>
  <c r="AI15" i="2"/>
  <c r="K15" i="2"/>
  <c r="AS15" i="2"/>
  <c r="AG15" i="2"/>
  <c r="I15" i="2"/>
  <c r="G15" i="2"/>
  <c r="F15" i="2"/>
  <c r="AT15" i="2"/>
  <c r="J15" i="2"/>
  <c r="H15" i="2"/>
  <c r="AH15" i="2"/>
  <c r="AF15" i="2"/>
  <c r="X18" i="2"/>
  <c r="Y18" i="2"/>
  <c r="AV18" i="2"/>
  <c r="AU18" i="2"/>
  <c r="AI18" i="2"/>
  <c r="K18" i="2"/>
  <c r="AT18" i="2"/>
  <c r="AH18" i="2"/>
  <c r="AS18" i="2"/>
  <c r="AG18" i="2"/>
  <c r="I18" i="2"/>
  <c r="G18" i="2"/>
  <c r="F18" i="2"/>
  <c r="J18" i="2"/>
  <c r="H18" i="2"/>
  <c r="AF18" i="2"/>
  <c r="AE14" i="2"/>
  <c r="AC14" i="2"/>
  <c r="AB14" i="2"/>
  <c r="Z29" i="1"/>
  <c r="AD14" i="2"/>
  <c r="AA14" i="2"/>
  <c r="Z14" i="2"/>
  <c r="AJ29" i="1"/>
  <c r="AL29" i="2" s="1"/>
  <c r="AJ14" i="2"/>
  <c r="M14" i="2"/>
  <c r="Q14" i="2"/>
  <c r="P14" i="2"/>
  <c r="R14" i="2"/>
  <c r="O14" i="2"/>
  <c r="N14" i="2"/>
  <c r="L29" i="1"/>
  <c r="L14" i="2"/>
  <c r="Y14" i="2"/>
  <c r="X14" i="2"/>
  <c r="X29" i="1"/>
  <c r="AV65" i="2"/>
  <c r="AU65" i="2"/>
  <c r="AI65" i="2"/>
  <c r="K65" i="2"/>
  <c r="AT65" i="2"/>
  <c r="AH65" i="2"/>
  <c r="J65" i="2"/>
  <c r="AS65" i="2"/>
  <c r="AG65" i="2"/>
  <c r="I65" i="2"/>
  <c r="G65" i="2"/>
  <c r="F65" i="2"/>
  <c r="AF65" i="2"/>
  <c r="H65" i="2"/>
  <c r="AV61" i="2"/>
  <c r="AU61" i="2"/>
  <c r="AI61" i="2"/>
  <c r="K61" i="2"/>
  <c r="AT61" i="2"/>
  <c r="AH61" i="2"/>
  <c r="J61" i="2"/>
  <c r="AS61" i="2"/>
  <c r="AG61" i="2"/>
  <c r="I61" i="2"/>
  <c r="AF61" i="2"/>
  <c r="H61" i="2"/>
  <c r="F61" i="2"/>
  <c r="G61" i="2"/>
  <c r="AV36" i="2"/>
  <c r="AU36" i="2"/>
  <c r="AI36" i="2"/>
  <c r="K36" i="2"/>
  <c r="AT36" i="2"/>
  <c r="AH36" i="2"/>
  <c r="J36" i="2"/>
  <c r="AF36" i="2"/>
  <c r="H36" i="2"/>
  <c r="G36" i="2"/>
  <c r="F36" i="2"/>
  <c r="AG36" i="2"/>
  <c r="I36" i="2"/>
  <c r="AS36" i="2"/>
  <c r="AJ18" i="2"/>
  <c r="W22" i="2"/>
  <c r="V22" i="2"/>
  <c r="U22" i="2"/>
  <c r="T22" i="2"/>
  <c r="S22" i="2"/>
  <c r="AO29" i="2"/>
  <c r="AM29" i="2"/>
  <c r="AV16" i="2"/>
  <c r="AI16" i="2"/>
  <c r="J16" i="2"/>
  <c r="AT16" i="2"/>
  <c r="AG16" i="2"/>
  <c r="H16" i="2"/>
  <c r="AS16" i="2"/>
  <c r="AF16" i="2"/>
  <c r="G16" i="2"/>
  <c r="K16" i="2"/>
  <c r="I16" i="2"/>
  <c r="AH16" i="2"/>
  <c r="F16" i="2"/>
  <c r="AU16" i="2"/>
  <c r="O18" i="2"/>
  <c r="N18" i="2"/>
  <c r="L18" i="2"/>
  <c r="R18" i="2"/>
  <c r="Q18" i="2"/>
  <c r="P18" i="2"/>
  <c r="M18" i="2"/>
  <c r="AQ14" i="2"/>
  <c r="AR14" i="2"/>
  <c r="AP14" i="2"/>
  <c r="AP29" i="1"/>
  <c r="AO22" i="2"/>
  <c r="AM22" i="2"/>
  <c r="S29" i="1"/>
  <c r="AW14" i="2"/>
  <c r="AW29" i="1"/>
  <c r="AW29" i="2" s="1"/>
  <c r="D14" i="2"/>
  <c r="D29" i="1"/>
  <c r="D29" i="2" s="1"/>
  <c r="AT14" i="2" l="1"/>
  <c r="AH14" i="2"/>
  <c r="J14" i="2"/>
  <c r="AS14" i="2"/>
  <c r="AG14" i="2"/>
  <c r="I14" i="2"/>
  <c r="G14" i="2"/>
  <c r="AV14" i="2"/>
  <c r="AU14" i="2"/>
  <c r="AI14" i="2"/>
  <c r="K14" i="2"/>
  <c r="AF14" i="2"/>
  <c r="H14" i="2"/>
  <c r="F14" i="2"/>
  <c r="AR29" i="2"/>
  <c r="AQ29" i="2"/>
  <c r="AP29" i="2"/>
  <c r="AS22" i="2"/>
  <c r="K22" i="2"/>
  <c r="J22" i="2"/>
  <c r="I22" i="2"/>
  <c r="AI22" i="2"/>
  <c r="H22" i="2"/>
  <c r="AV22" i="2"/>
  <c r="AH22" i="2"/>
  <c r="G22" i="2"/>
  <c r="AT22" i="2"/>
  <c r="AG22" i="2"/>
  <c r="AF22" i="2"/>
  <c r="F22" i="2"/>
  <c r="AU22" i="2"/>
  <c r="X29" i="2"/>
  <c r="Y29" i="2"/>
  <c r="AJ29" i="2"/>
  <c r="BE29" i="2"/>
  <c r="BD29" i="2"/>
  <c r="BA29" i="2"/>
  <c r="AZ29" i="2"/>
  <c r="BC29" i="2"/>
  <c r="BB29" i="2"/>
  <c r="AY29" i="2"/>
  <c r="AX29" i="2"/>
  <c r="BF14" i="2"/>
  <c r="BE14" i="2"/>
  <c r="BC14" i="2"/>
  <c r="BA14" i="2"/>
  <c r="AZ14" i="2"/>
  <c r="BG14" i="2"/>
  <c r="BD14" i="2"/>
  <c r="BB14" i="2"/>
  <c r="AY14" i="2"/>
  <c r="AX14" i="2"/>
  <c r="Q29" i="2"/>
  <c r="P29" i="2"/>
  <c r="L29" i="2"/>
  <c r="R29" i="2"/>
  <c r="O29" i="2"/>
  <c r="N29" i="2"/>
  <c r="M29" i="2"/>
  <c r="U29" i="2"/>
  <c r="T29" i="2"/>
  <c r="W29" i="2"/>
  <c r="V29" i="2"/>
  <c r="S29" i="2"/>
  <c r="AC29" i="2"/>
  <c r="AB29" i="2"/>
  <c r="AE29" i="2"/>
  <c r="AD29" i="2"/>
  <c r="AA29" i="2"/>
  <c r="Z29" i="2"/>
  <c r="E29" i="2"/>
  <c r="AN29" i="2"/>
  <c r="AK29" i="2"/>
  <c r="AS29" i="2" l="1"/>
  <c r="AG29" i="2"/>
  <c r="I29" i="2"/>
  <c r="AF29" i="2"/>
  <c r="H29" i="2"/>
  <c r="AV29" i="2"/>
  <c r="AT29" i="2"/>
  <c r="AI29" i="2"/>
  <c r="AH29" i="2"/>
  <c r="K29" i="2"/>
  <c r="J29" i="2"/>
  <c r="G29" i="2"/>
  <c r="AU29" i="2"/>
  <c r="F29" i="2"/>
</calcChain>
</file>

<file path=xl/sharedStrings.xml><?xml version="1.0" encoding="utf-8"?>
<sst xmlns="http://schemas.openxmlformats.org/spreadsheetml/2006/main" count="809" uniqueCount="101">
  <si>
    <t>（1）学年別疾病異常被患者数、被患率</t>
    <rPh sb="3" eb="6">
      <t>ガクネンベツ</t>
    </rPh>
    <rPh sb="6" eb="8">
      <t>シッペイ</t>
    </rPh>
    <rPh sb="8" eb="10">
      <t>イジョウ</t>
    </rPh>
    <rPh sb="10" eb="11">
      <t>ヒ</t>
    </rPh>
    <rPh sb="11" eb="14">
      <t>カンジャスウ</t>
    </rPh>
    <rPh sb="15" eb="16">
      <t>ヒ</t>
    </rPh>
    <rPh sb="16" eb="17">
      <t>ワズラ</t>
    </rPh>
    <rPh sb="17" eb="18">
      <t>リツ</t>
    </rPh>
    <phoneticPr fontId="4"/>
  </si>
  <si>
    <t>（1）－1　学年別疾病異常</t>
    <rPh sb="6" eb="8">
      <t>ガクネン</t>
    </rPh>
    <phoneticPr fontId="4"/>
  </si>
  <si>
    <t>被患者数</t>
    <phoneticPr fontId="4"/>
  </si>
  <si>
    <t>在籍者数</t>
  </si>
  <si>
    <t>受診者数</t>
  </si>
  <si>
    <t>栄養状態</t>
  </si>
  <si>
    <t>脊柱胸郭四肢</t>
    <rPh sb="0" eb="2">
      <t>セキチュウ</t>
    </rPh>
    <rPh sb="2" eb="4">
      <t>キョウカク</t>
    </rPh>
    <rPh sb="4" eb="6">
      <t>シシ</t>
    </rPh>
    <phoneticPr fontId="4"/>
  </si>
  <si>
    <t>視力</t>
    <rPh sb="0" eb="2">
      <t>シリョク</t>
    </rPh>
    <phoneticPr fontId="4"/>
  </si>
  <si>
    <t>眼科検診</t>
    <rPh sb="0" eb="2">
      <t>ガンカ</t>
    </rPh>
    <rPh sb="2" eb="4">
      <t>ケンシン</t>
    </rPh>
    <phoneticPr fontId="4"/>
  </si>
  <si>
    <t>聴力検査</t>
    <rPh sb="0" eb="2">
      <t>チョウリョク</t>
    </rPh>
    <rPh sb="2" eb="4">
      <t>ケンサ</t>
    </rPh>
    <phoneticPr fontId="4"/>
  </si>
  <si>
    <t>耳鼻咽喉科検診</t>
    <rPh sb="4" eb="5">
      <t>カ</t>
    </rPh>
    <rPh sb="5" eb="7">
      <t>ケンシン</t>
    </rPh>
    <phoneticPr fontId="4"/>
  </si>
  <si>
    <t>皮膚疾患</t>
    <rPh sb="0" eb="2">
      <t>ヒフ</t>
    </rPh>
    <rPh sb="2" eb="4">
      <t>シッカン</t>
    </rPh>
    <phoneticPr fontId="4"/>
  </si>
  <si>
    <t>結核検診</t>
    <rPh sb="0" eb="2">
      <t>ケッカク</t>
    </rPh>
    <rPh sb="2" eb="4">
      <t>ケンシン</t>
    </rPh>
    <phoneticPr fontId="4"/>
  </si>
  <si>
    <t>心電図検査</t>
    <phoneticPr fontId="4"/>
  </si>
  <si>
    <t>尿検査</t>
    <rPh sb="0" eb="3">
      <t>ニョウケンサ</t>
    </rPh>
    <phoneticPr fontId="4"/>
  </si>
  <si>
    <t>その他</t>
  </si>
  <si>
    <t>歯及び口腔の検査</t>
  </si>
  <si>
    <t>栄養不良</t>
  </si>
  <si>
    <t>肥満傾向</t>
  </si>
  <si>
    <t>疾病・異常者数</t>
    <phoneticPr fontId="4"/>
  </si>
  <si>
    <t>脊柱異常</t>
  </si>
  <si>
    <t>胸郭異常</t>
  </si>
  <si>
    <t>四肢異常</t>
    <rPh sb="0" eb="2">
      <t>シシ</t>
    </rPh>
    <rPh sb="2" eb="4">
      <t>イジョウ</t>
    </rPh>
    <phoneticPr fontId="4"/>
  </si>
  <si>
    <t>裸眼視力</t>
    <phoneticPr fontId="4"/>
  </si>
  <si>
    <t>矯正視力のみ測定者</t>
  </si>
  <si>
    <t>受診者</t>
    <phoneticPr fontId="4"/>
  </si>
  <si>
    <t>感染性眼疾患</t>
    <rPh sb="0" eb="3">
      <t>カンセンセイ</t>
    </rPh>
    <phoneticPr fontId="4"/>
  </si>
  <si>
    <t>アレルギー性眼疾患</t>
  </si>
  <si>
    <t>その他の眼疾患</t>
  </si>
  <si>
    <t>受診者</t>
    <rPh sb="0" eb="3">
      <t>ジュシンシャ</t>
    </rPh>
    <phoneticPr fontId="4"/>
  </si>
  <si>
    <t>難聴</t>
  </si>
  <si>
    <t>耳疾患</t>
  </si>
  <si>
    <t>鼻・副鼻腔</t>
    <phoneticPr fontId="4"/>
  </si>
  <si>
    <t>口腔咽喉頭疾患</t>
  </si>
  <si>
    <t>感染性皮膚疾患</t>
    <rPh sb="0" eb="3">
      <t>カンセンセイ</t>
    </rPh>
    <phoneticPr fontId="4"/>
  </si>
  <si>
    <t>アレルギー性皮膚疾患（アトピー性皮膚炎）</t>
    <phoneticPr fontId="4"/>
  </si>
  <si>
    <t>アレルギー性皮膚疾患（アトピー性皮膚炎以外）</t>
    <rPh sb="19" eb="21">
      <t>イガイ</t>
    </rPh>
    <phoneticPr fontId="4"/>
  </si>
  <si>
    <t>その他の皮膚疾患</t>
    <phoneticPr fontId="4"/>
  </si>
  <si>
    <t>結核</t>
  </si>
  <si>
    <t>精密検査対象者</t>
    <rPh sb="0" eb="2">
      <t>セイミツ</t>
    </rPh>
    <rPh sb="2" eb="4">
      <t>ケンサ</t>
    </rPh>
    <rPh sb="4" eb="6">
      <t>タイショウ</t>
    </rPh>
    <rPh sb="6" eb="7">
      <t>シャ</t>
    </rPh>
    <phoneticPr fontId="4"/>
  </si>
  <si>
    <t>心臓の疾病・異常</t>
  </si>
  <si>
    <t>心電図異常</t>
  </si>
  <si>
    <t>尿蛋白検出</t>
  </si>
  <si>
    <t>尿糖検出</t>
  </si>
  <si>
    <t>気管支ぜん息</t>
    <rPh sb="0" eb="3">
      <t>キカンシ</t>
    </rPh>
    <rPh sb="5" eb="6">
      <t>ソク</t>
    </rPh>
    <phoneticPr fontId="4"/>
  </si>
  <si>
    <t>腎臓疾患</t>
  </si>
  <si>
    <t>言語障害</t>
    <phoneticPr fontId="4"/>
  </si>
  <si>
    <t>その他の疾病・異常</t>
  </si>
  <si>
    <t>むし歯(う歯)</t>
    <rPh sb="2" eb="3">
      <t>バ</t>
    </rPh>
    <rPh sb="5" eb="6">
      <t>ハ</t>
    </rPh>
    <phoneticPr fontId="4"/>
  </si>
  <si>
    <t>要観察歯のある者</t>
  </si>
  <si>
    <t>歯肉の状態</t>
  </si>
  <si>
    <t>歯列・咬合の異常</t>
    <rPh sb="6" eb="8">
      <t>イジョウ</t>
    </rPh>
    <phoneticPr fontId="4"/>
  </si>
  <si>
    <t>顎関節の異常</t>
    <rPh sb="0" eb="1">
      <t>ガク</t>
    </rPh>
    <rPh sb="1" eb="3">
      <t>カンセツ</t>
    </rPh>
    <rPh sb="4" eb="6">
      <t>イジョウ</t>
    </rPh>
    <phoneticPr fontId="4"/>
  </si>
  <si>
    <t>歯垢の状態</t>
  </si>
  <si>
    <t>その他の歯・口腔の
疾病・異常</t>
  </si>
  <si>
    <t>永久歯のむし歯(う歯)</t>
    <rPh sb="6" eb="7">
      <t>バ</t>
    </rPh>
    <phoneticPr fontId="4"/>
  </si>
  <si>
    <t>裸眼視力測定者
(１)～(４)の合計</t>
    <rPh sb="16" eb="18">
      <t>ゴウケイ</t>
    </rPh>
    <phoneticPr fontId="4"/>
  </si>
  <si>
    <t>1.0以上（１）</t>
    <phoneticPr fontId="4"/>
  </si>
  <si>
    <t>1.0未満0.7以上（２）</t>
    <phoneticPr fontId="4"/>
  </si>
  <si>
    <t>0.7未満0.3以上（３）</t>
    <phoneticPr fontId="4"/>
  </si>
  <si>
    <t>0.3未満（４）</t>
    <phoneticPr fontId="4"/>
  </si>
  <si>
    <t>(1)～(4)のうち眼鏡コンタクト装用者</t>
    <phoneticPr fontId="4"/>
  </si>
  <si>
    <t>鼻・副鼻腔疾患</t>
    <phoneticPr fontId="4"/>
  </si>
  <si>
    <t>アレルギー性鼻疾患</t>
  </si>
  <si>
    <t>その他の鼻・副鼻腔疾患</t>
  </si>
  <si>
    <t>処置完了者</t>
  </si>
  <si>
    <t>未処置者</t>
  </si>
  <si>
    <t>歯周疾患</t>
  </si>
  <si>
    <t>歯周疾患要観察者</t>
  </si>
  <si>
    <t>むし歯経験者</t>
    <rPh sb="2" eb="3">
      <t>ハ</t>
    </rPh>
    <phoneticPr fontId="4"/>
  </si>
  <si>
    <t>未処置歯本数</t>
  </si>
  <si>
    <t>喪失歯本数</t>
  </si>
  <si>
    <t>処置歯本数</t>
  </si>
  <si>
    <t>総　　　数</t>
    <rPh sb="0" eb="1">
      <t>フサ</t>
    </rPh>
    <rPh sb="4" eb="5">
      <t>カズ</t>
    </rPh>
    <phoneticPr fontId="4"/>
  </si>
  <si>
    <t>小学校</t>
    <rPh sb="0" eb="3">
      <t>ショウガッコウ</t>
    </rPh>
    <phoneticPr fontId="4"/>
  </si>
  <si>
    <t>第1学年</t>
    <rPh sb="0" eb="1">
      <t>ダイ</t>
    </rPh>
    <rPh sb="2" eb="4">
      <t>ガクネン</t>
    </rPh>
    <phoneticPr fontId="4"/>
  </si>
  <si>
    <t>…</t>
  </si>
  <si>
    <t>第2学年</t>
    <rPh sb="0" eb="1">
      <t>ダイ</t>
    </rPh>
    <rPh sb="2" eb="4">
      <t>ガクネン</t>
    </rPh>
    <phoneticPr fontId="4"/>
  </si>
  <si>
    <t>第3学年</t>
    <rPh sb="0" eb="1">
      <t>ダイ</t>
    </rPh>
    <rPh sb="2" eb="4">
      <t>ガクネン</t>
    </rPh>
    <phoneticPr fontId="4"/>
  </si>
  <si>
    <t>第4学年</t>
    <rPh sb="0" eb="1">
      <t>ダイ</t>
    </rPh>
    <rPh sb="2" eb="4">
      <t>ガクネン</t>
    </rPh>
    <phoneticPr fontId="4"/>
  </si>
  <si>
    <t>第5学年</t>
    <rPh sb="0" eb="1">
      <t>ダイ</t>
    </rPh>
    <rPh sb="2" eb="4">
      <t>ガクネン</t>
    </rPh>
    <phoneticPr fontId="4"/>
  </si>
  <si>
    <t>第6学年</t>
    <rPh sb="0" eb="1">
      <t>ダイ</t>
    </rPh>
    <rPh sb="2" eb="4">
      <t>ガクネン</t>
    </rPh>
    <phoneticPr fontId="4"/>
  </si>
  <si>
    <t>小計</t>
    <rPh sb="0" eb="2">
      <t>ショウケイ</t>
    </rPh>
    <phoneticPr fontId="4"/>
  </si>
  <si>
    <t>中学校</t>
    <rPh sb="0" eb="3">
      <t>チュウガッコウ</t>
    </rPh>
    <phoneticPr fontId="4"/>
  </si>
  <si>
    <t>高等学校</t>
    <rPh sb="0" eb="2">
      <t>コウトウ</t>
    </rPh>
    <rPh sb="2" eb="4">
      <t>ガッコウ</t>
    </rPh>
    <phoneticPr fontId="4"/>
  </si>
  <si>
    <t>定時制高等学校</t>
    <rPh sb="0" eb="3">
      <t>テイジセイ</t>
    </rPh>
    <rPh sb="3" eb="5">
      <t>コウトウ</t>
    </rPh>
    <rPh sb="5" eb="7">
      <t>ガッコウ</t>
    </rPh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</si>
  <si>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</si>
  <si>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視覚障害</t>
    <rPh sb="0" eb="2">
      <t>シカク</t>
    </rPh>
    <rPh sb="2" eb="4">
      <t>ショウガイ</t>
    </rPh>
    <phoneticPr fontId="4"/>
  </si>
  <si>
    <t>聴覚障害</t>
    <rPh sb="0" eb="2">
      <t>チョウカク</t>
    </rPh>
    <rPh sb="2" eb="4">
      <t>ショウガイ</t>
    </rPh>
    <phoneticPr fontId="4"/>
  </si>
  <si>
    <t>肢体不自由</t>
    <rPh sb="0" eb="2">
      <t>シタイ</t>
    </rPh>
    <rPh sb="2" eb="5">
      <t>フジユウ</t>
    </rPh>
    <phoneticPr fontId="4"/>
  </si>
  <si>
    <t>知的障害</t>
    <rPh sb="0" eb="2">
      <t>チテキ</t>
    </rPh>
    <rPh sb="2" eb="4">
      <t>ショウガイ</t>
    </rPh>
    <phoneticPr fontId="4"/>
  </si>
  <si>
    <t>病弱</t>
    <rPh sb="0" eb="2">
      <t>ビョウジャク</t>
    </rPh>
    <phoneticPr fontId="4"/>
  </si>
  <si>
    <t>都全体</t>
    <rPh sb="0" eb="1">
      <t>ト</t>
    </rPh>
    <rPh sb="1" eb="3">
      <t>ゼンタイ</t>
    </rPh>
    <phoneticPr fontId="4"/>
  </si>
  <si>
    <t>男　　　子</t>
    <rPh sb="0" eb="1">
      <t>オトコ</t>
    </rPh>
    <rPh sb="4" eb="5">
      <t>コ</t>
    </rPh>
    <phoneticPr fontId="4"/>
  </si>
  <si>
    <t>女　　　子</t>
    <rPh sb="0" eb="1">
      <t>オンナ</t>
    </rPh>
    <rPh sb="4" eb="5">
      <t>コ</t>
    </rPh>
    <phoneticPr fontId="4"/>
  </si>
  <si>
    <t>令和４年度　東京都の学校保健統計書</t>
    <phoneticPr fontId="4"/>
  </si>
  <si>
    <t>（1）－2　学年別疾病異常</t>
    <rPh sb="6" eb="8">
      <t>ガクネン</t>
    </rPh>
    <phoneticPr fontId="4"/>
  </si>
  <si>
    <t>被患率</t>
    <rPh sb="2" eb="3">
      <t>リツ</t>
    </rPh>
    <phoneticPr fontId="4"/>
  </si>
  <si>
    <t>義務教育学校前期課程については「小学校」欄に、義務教育学校後期課程については「中学校」欄に集計した。</t>
    <phoneticPr fontId="3"/>
  </si>
  <si>
    <t>中等教育学校前期課程については「中学校」欄に、中等教育学校後期課程については「高等学校」欄に集計した。</t>
    <phoneticPr fontId="3"/>
  </si>
  <si>
    <t>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</si>
</sst>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####;\-####;\-"/>
    <numFmt numFmtId="178" formatCode="0_);[Red]\(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8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vertical="top"/>
    </xf>
    <xf numFmtId="0" fontId="5" fillId="0" borderId="0" xfId="1" applyFont="1"/>
    <xf numFmtId="0" fontId="2" fillId="0" borderId="0" xfId="1" applyFont="1" applyAlignment="1">
      <alignment horizontal="right" vertical="top"/>
    </xf>
    <xf numFmtId="0" fontId="6" fillId="0" borderId="0" xfId="1" applyFont="1" applyAlignment="1">
      <alignment horizontal="left"/>
    </xf>
    <xf numFmtId="0" fontId="5" fillId="0" borderId="0" xfId="1" applyFont="1" applyAlignment="1">
      <alignment vertical="top" textRotation="255"/>
    </xf>
    <xf numFmtId="0" fontId="5" fillId="0" borderId="0" xfId="1" applyFont="1" applyAlignment="1">
      <alignment horizontal="center" vertical="top"/>
    </xf>
    <xf numFmtId="176" fontId="2" fillId="0" borderId="0" xfId="1" applyNumberFormat="1" applyFont="1" applyAlignment="1">
      <alignment shrinkToFit="1"/>
    </xf>
    <xf numFmtId="0" fontId="5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8" fillId="0" borderId="0" xfId="1" applyFont="1" applyAlignment="1">
      <alignment horizontal="right"/>
    </xf>
    <xf numFmtId="0" fontId="8" fillId="0" borderId="0" xfId="1" applyFont="1"/>
    <xf numFmtId="0" fontId="2" fillId="0" borderId="0" xfId="1" applyFont="1" applyAlignment="1">
      <alignment wrapText="1"/>
    </xf>
    <xf numFmtId="0" fontId="5" fillId="0" borderId="1" xfId="1" applyFont="1" applyBorder="1" applyAlignment="1">
      <alignment vertical="top" textRotation="255" shrinkToFit="1"/>
    </xf>
    <xf numFmtId="0" fontId="5" fillId="0" borderId="2" xfId="1" applyFont="1" applyBorder="1" applyAlignment="1">
      <alignment vertical="top" textRotation="255" shrinkToFit="1"/>
    </xf>
    <xf numFmtId="0" fontId="5" fillId="0" borderId="0" xfId="1" applyFont="1" applyAlignment="1">
      <alignment shrinkToFit="1"/>
    </xf>
    <xf numFmtId="0" fontId="5" fillId="0" borderId="0" xfId="1" applyFont="1" applyAlignment="1">
      <alignment vertical="top" textRotation="255" shrinkToFit="1"/>
    </xf>
    <xf numFmtId="0" fontId="5" fillId="0" borderId="8" xfId="1" applyFont="1" applyBorder="1" applyAlignment="1">
      <alignment vertical="top" textRotation="255" shrinkToFit="1"/>
    </xf>
    <xf numFmtId="0" fontId="5" fillId="0" borderId="10" xfId="1" applyFont="1" applyBorder="1" applyAlignment="1">
      <alignment vertical="top" textRotation="255" shrinkToFit="1"/>
    </xf>
    <xf numFmtId="0" fontId="9" fillId="0" borderId="3" xfId="1" applyFont="1" applyBorder="1" applyAlignment="1">
      <alignment vertical="distributed" textRotation="255" wrapText="1" shrinkToFit="1"/>
    </xf>
    <xf numFmtId="0" fontId="9" fillId="0" borderId="3" xfId="1" applyFont="1" applyBorder="1" applyAlignment="1">
      <alignment vertical="center" textRotation="255" shrinkToFit="1"/>
    </xf>
    <xf numFmtId="0" fontId="5" fillId="0" borderId="12" xfId="1" applyFont="1" applyBorder="1" applyAlignment="1">
      <alignment horizontal="center" shrinkToFit="1"/>
    </xf>
    <xf numFmtId="177" fontId="5" fillId="0" borderId="12" xfId="1" applyNumberFormat="1" applyFont="1" applyBorder="1" applyAlignment="1">
      <alignment horizontal="right" vertical="center" shrinkToFit="1"/>
    </xf>
    <xf numFmtId="2" fontId="5" fillId="0" borderId="12" xfId="1" applyNumberFormat="1" applyFont="1" applyBorder="1" applyAlignment="1">
      <alignment horizontal="right" vertical="center" shrinkToFit="1"/>
    </xf>
    <xf numFmtId="178" fontId="5" fillId="0" borderId="12" xfId="1" applyNumberFormat="1" applyFont="1" applyBorder="1" applyAlignment="1">
      <alignment horizontal="right" vertical="center" shrinkToFit="1"/>
    </xf>
    <xf numFmtId="0" fontId="5" fillId="0" borderId="13" xfId="1" applyFont="1" applyBorder="1" applyAlignment="1">
      <alignment horizontal="center" shrinkToFit="1"/>
    </xf>
    <xf numFmtId="177" fontId="5" fillId="0" borderId="13" xfId="1" applyNumberFormat="1" applyFont="1" applyBorder="1" applyAlignment="1">
      <alignment horizontal="right" vertical="center" shrinkToFit="1"/>
    </xf>
    <xf numFmtId="2" fontId="5" fillId="0" borderId="13" xfId="1" applyNumberFormat="1" applyFont="1" applyBorder="1" applyAlignment="1">
      <alignment horizontal="right" vertical="center" shrinkToFit="1"/>
    </xf>
    <xf numFmtId="178" fontId="5" fillId="0" borderId="13" xfId="1" applyNumberFormat="1" applyFont="1" applyBorder="1" applyAlignment="1">
      <alignment horizontal="right" vertical="center" shrinkToFit="1"/>
    </xf>
    <xf numFmtId="0" fontId="5" fillId="0" borderId="15" xfId="1" applyFont="1" applyBorder="1" applyAlignment="1">
      <alignment horizontal="center" shrinkToFit="1"/>
    </xf>
    <xf numFmtId="177" fontId="5" fillId="0" borderId="15" xfId="1" applyNumberFormat="1" applyFont="1" applyBorder="1" applyAlignment="1">
      <alignment horizontal="right" vertical="center" shrinkToFit="1"/>
    </xf>
    <xf numFmtId="2" fontId="5" fillId="0" borderId="15" xfId="1" applyNumberFormat="1" applyFont="1" applyBorder="1" applyAlignment="1">
      <alignment horizontal="right" vertical="center" shrinkToFit="1"/>
    </xf>
    <xf numFmtId="2" fontId="5" fillId="0" borderId="14" xfId="1" applyNumberFormat="1" applyFont="1" applyBorder="1" applyAlignment="1">
      <alignment horizontal="right" vertical="center" shrinkToFit="1"/>
    </xf>
    <xf numFmtId="2" fontId="5" fillId="0" borderId="9" xfId="1" applyNumberFormat="1" applyFont="1" applyBorder="1" applyAlignment="1">
      <alignment horizontal="right" vertical="center" shrinkToFit="1"/>
    </xf>
    <xf numFmtId="178" fontId="5" fillId="0" borderId="15" xfId="1" applyNumberFormat="1" applyFont="1" applyBorder="1" applyAlignment="1">
      <alignment horizontal="right" vertical="center" shrinkToFit="1"/>
    </xf>
    <xf numFmtId="2" fontId="5" fillId="0" borderId="16" xfId="1" applyNumberFormat="1" applyFont="1" applyBorder="1" applyAlignment="1">
      <alignment horizontal="right" vertical="center" shrinkToFit="1"/>
    </xf>
    <xf numFmtId="0" fontId="5" fillId="0" borderId="16" xfId="1" applyFont="1" applyBorder="1" applyAlignment="1">
      <alignment horizontal="center" shrinkToFit="1"/>
    </xf>
    <xf numFmtId="177" fontId="5" fillId="0" borderId="16" xfId="1" applyNumberFormat="1" applyFont="1" applyBorder="1" applyAlignment="1">
      <alignment horizontal="right" vertical="center" shrinkToFit="1"/>
    </xf>
    <xf numFmtId="178" fontId="5" fillId="0" borderId="16" xfId="1" applyNumberFormat="1" applyFont="1" applyBorder="1" applyAlignment="1">
      <alignment horizontal="right" vertical="center" shrinkToFit="1"/>
    </xf>
    <xf numFmtId="0" fontId="5" fillId="0" borderId="17" xfId="1" applyFont="1" applyBorder="1" applyAlignment="1">
      <alignment horizontal="center" shrinkToFit="1"/>
    </xf>
    <xf numFmtId="177" fontId="5" fillId="0" borderId="14" xfId="1" applyNumberFormat="1" applyFont="1" applyBorder="1" applyAlignment="1">
      <alignment horizontal="right" vertical="center" shrinkToFit="1"/>
    </xf>
    <xf numFmtId="178" fontId="5" fillId="0" borderId="14" xfId="1" applyNumberFormat="1" applyFont="1" applyBorder="1" applyAlignment="1">
      <alignment horizontal="right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9" xfId="1" applyFont="1" applyBorder="1" applyAlignment="1">
      <alignment horizontal="center" shrinkToFit="1"/>
    </xf>
    <xf numFmtId="177" fontId="5" fillId="0" borderId="4" xfId="1" applyNumberFormat="1" applyFont="1" applyBorder="1" applyAlignment="1">
      <alignment horizontal="right" vertical="center" shrinkToFit="1"/>
    </xf>
    <xf numFmtId="2" fontId="5" fillId="0" borderId="4" xfId="1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0" fontId="5" fillId="0" borderId="4" xfId="1" applyFont="1" applyBorder="1" applyAlignment="1">
      <alignment horizontal="center" shrinkToFit="1"/>
    </xf>
    <xf numFmtId="2" fontId="5" fillId="0" borderId="18" xfId="1" applyNumberFormat="1" applyFont="1" applyBorder="1" applyAlignment="1">
      <alignment horizontal="right" vertical="center" shrinkToFit="1"/>
    </xf>
    <xf numFmtId="2" fontId="5" fillId="0" borderId="11" xfId="1" applyNumberFormat="1" applyFont="1" applyBorder="1" applyAlignment="1">
      <alignment horizontal="right" vertical="center" shrinkToFit="1"/>
    </xf>
    <xf numFmtId="0" fontId="5" fillId="0" borderId="0" xfId="1" applyFont="1" applyAlignment="1">
      <alignment horizontal="distributed" vertical="top"/>
    </xf>
    <xf numFmtId="0" fontId="7" fillId="0" borderId="0" xfId="1" applyFont="1" applyAlignment="1">
      <alignment vertical="top" textRotation="255"/>
    </xf>
    <xf numFmtId="0" fontId="5" fillId="0" borderId="15" xfId="1" applyFont="1" applyBorder="1" applyAlignment="1">
      <alignment horizontal="right" vertical="center" shrinkToFit="1"/>
    </xf>
    <xf numFmtId="0" fontId="5" fillId="0" borderId="14" xfId="1" applyFont="1" applyBorder="1" applyAlignment="1">
      <alignment horizontal="center" shrinkToFit="1"/>
    </xf>
    <xf numFmtId="177" fontId="5" fillId="0" borderId="9" xfId="1" applyNumberFormat="1" applyFont="1" applyBorder="1" applyAlignment="1">
      <alignment horizontal="right" vertical="center" shrinkToFit="1"/>
    </xf>
    <xf numFmtId="0" fontId="5" fillId="0" borderId="0" xfId="1" applyFont="1" applyAlignment="1">
      <alignment horizontal="center" vertical="center"/>
    </xf>
    <xf numFmtId="2" fontId="5" fillId="0" borderId="20" xfId="1" applyNumberFormat="1" applyFont="1" applyBorder="1" applyAlignment="1">
      <alignment horizontal="right" vertical="center" shrinkToFit="1"/>
    </xf>
    <xf numFmtId="2" fontId="5" fillId="0" borderId="21" xfId="1" applyNumberFormat="1" applyFont="1" applyBorder="1" applyAlignment="1">
      <alignment horizontal="right" vertical="center" shrinkToFit="1"/>
    </xf>
    <xf numFmtId="1" fontId="5" fillId="0" borderId="4" xfId="1" applyNumberFormat="1" applyFont="1" applyBorder="1" applyAlignment="1">
      <alignment horizontal="right" vertical="center" shrinkToFit="1"/>
    </xf>
    <xf numFmtId="0" fontId="9" fillId="0" borderId="9" xfId="1" applyFont="1" applyBorder="1" applyAlignment="1">
      <alignment horizontal="center" vertical="distributed" textRotation="255" shrinkToFit="1"/>
    </xf>
    <xf numFmtId="0" fontId="9" fillId="0" borderId="3" xfId="1" applyFont="1" applyBorder="1" applyAlignment="1">
      <alignment vertical="distributed" textRotation="255" shrinkToFit="1"/>
    </xf>
    <xf numFmtId="0" fontId="9" fillId="0" borderId="9" xfId="1" applyFont="1" applyBorder="1" applyAlignment="1">
      <alignment vertical="distributed" textRotation="255" shrinkToFit="1"/>
    </xf>
    <xf numFmtId="0" fontId="10" fillId="0" borderId="3" xfId="1" applyFont="1" applyBorder="1" applyAlignment="1">
      <alignment vertical="distributed" textRotation="255"/>
    </xf>
    <xf numFmtId="2" fontId="5" fillId="0" borderId="3" xfId="1" applyNumberFormat="1" applyFont="1" applyBorder="1" applyAlignment="1">
      <alignment horizontal="right" vertical="center" shrinkToFit="1"/>
    </xf>
    <xf numFmtId="177" fontId="5" fillId="0" borderId="3" xfId="1" applyNumberFormat="1" applyFont="1" applyBorder="1" applyAlignment="1">
      <alignment horizontal="right" vertical="center" shrinkToFit="1"/>
    </xf>
    <xf numFmtId="0" fontId="9" fillId="0" borderId="9" xfId="1" applyFont="1" applyBorder="1" applyAlignment="1">
      <alignment vertical="distributed" textRotation="255" shrinkToFit="1"/>
    </xf>
    <xf numFmtId="0" fontId="9" fillId="0" borderId="9" xfId="1" applyFont="1" applyBorder="1" applyAlignment="1">
      <alignment horizontal="center" vertical="distributed" textRotation="255" shrinkToFit="1"/>
    </xf>
    <xf numFmtId="0" fontId="9" fillId="0" borderId="3" xfId="1" applyFont="1" applyBorder="1" applyAlignment="1">
      <alignment vertical="distributed" textRotation="255" shrinkToFit="1"/>
    </xf>
    <xf numFmtId="0" fontId="9" fillId="0" borderId="5" xfId="1" applyFont="1" applyBorder="1" applyAlignment="1">
      <alignment horizontal="center" vertical="top" shrinkToFit="1"/>
    </xf>
    <xf numFmtId="0" fontId="9" fillId="0" borderId="6" xfId="1" applyFont="1" applyBorder="1" applyAlignment="1">
      <alignment horizontal="center" vertical="top" shrinkToFit="1"/>
    </xf>
    <xf numFmtId="0" fontId="9" fillId="0" borderId="7" xfId="1" applyFont="1" applyBorder="1" applyAlignment="1">
      <alignment horizontal="center" vertical="top" shrinkToFit="1"/>
    </xf>
    <xf numFmtId="0" fontId="9" fillId="0" borderId="3" xfId="1" applyFont="1" applyBorder="1" applyAlignment="1">
      <alignment horizontal="center" vertical="distributed" textRotation="255" shrinkToFit="1"/>
    </xf>
    <xf numFmtId="0" fontId="9" fillId="0" borderId="11" xfId="1" applyFont="1" applyBorder="1" applyAlignment="1">
      <alignment horizontal="center" vertical="distributed" textRotation="255" shrinkToFit="1"/>
    </xf>
    <xf numFmtId="0" fontId="9" fillId="0" borderId="9" xfId="1" applyFont="1" applyBorder="1" applyAlignment="1">
      <alignment horizontal="center" vertical="distributed" textRotation="255" shrinkToFit="1"/>
    </xf>
    <xf numFmtId="0" fontId="9" fillId="0" borderId="3" xfId="1" applyFont="1" applyBorder="1" applyAlignment="1">
      <alignment vertical="distributed" textRotation="255" shrinkToFit="1"/>
    </xf>
    <xf numFmtId="0" fontId="9" fillId="0" borderId="9" xfId="1" applyFont="1" applyBorder="1" applyAlignment="1">
      <alignment vertical="distributed" textRotation="255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distributed" shrinkToFit="1"/>
    </xf>
    <xf numFmtId="0" fontId="9" fillId="0" borderId="6" xfId="1" applyFont="1" applyBorder="1" applyAlignment="1">
      <alignment horizontal="center" vertical="distributed" shrinkToFit="1"/>
    </xf>
    <xf numFmtId="0" fontId="9" fillId="0" borderId="7" xfId="1" applyFont="1" applyBorder="1" applyAlignment="1">
      <alignment horizontal="center" vertical="distributed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distributed" textRotation="255"/>
    </xf>
    <xf numFmtId="0" fontId="9" fillId="0" borderId="11" xfId="1" applyFont="1" applyBorder="1" applyAlignment="1">
      <alignment horizontal="center" vertical="distributed" textRotation="255"/>
    </xf>
    <xf numFmtId="0" fontId="10" fillId="0" borderId="3" xfId="1" applyFont="1" applyBorder="1" applyAlignment="1">
      <alignment horizontal="center" vertical="distributed" textRotation="255" shrinkToFit="1"/>
    </xf>
    <xf numFmtId="0" fontId="10" fillId="0" borderId="11" xfId="1" applyFont="1" applyBorder="1" applyAlignment="1">
      <alignment horizontal="center" vertical="distributed" textRotation="255" shrinkToFit="1"/>
    </xf>
    <xf numFmtId="0" fontId="11" fillId="0" borderId="11" xfId="0" applyFont="1" applyBorder="1" applyAlignment="1">
      <alignment vertical="distributed" textRotation="255" shrinkToFit="1"/>
    </xf>
    <xf numFmtId="0" fontId="11" fillId="0" borderId="3" xfId="1" applyFont="1" applyBorder="1" applyAlignment="1">
      <alignment horizontal="center" vertical="distributed" textRotation="255" shrinkToFit="1"/>
    </xf>
    <xf numFmtId="0" fontId="11" fillId="0" borderId="11" xfId="1" applyFont="1" applyBorder="1" applyAlignment="1">
      <alignment horizontal="center" vertical="distributed" textRotation="255" shrinkToFit="1"/>
    </xf>
    <xf numFmtId="0" fontId="11" fillId="0" borderId="9" xfId="1" applyFont="1" applyBorder="1" applyAlignment="1">
      <alignment vertical="distributed" textRotation="255" shrinkToFit="1"/>
    </xf>
    <xf numFmtId="0" fontId="5" fillId="0" borderId="3" xfId="1" applyFont="1" applyBorder="1" applyAlignment="1">
      <alignment horizontal="center" vertical="center" textRotation="255" shrinkToFit="1"/>
    </xf>
    <xf numFmtId="0" fontId="5" fillId="0" borderId="9" xfId="1" applyFont="1" applyBorder="1" applyAlignment="1">
      <alignment horizontal="center" vertical="center" textRotation="255" shrinkToFit="1"/>
    </xf>
    <xf numFmtId="0" fontId="5" fillId="0" borderId="11" xfId="1" applyFont="1" applyBorder="1" applyAlignment="1">
      <alignment horizontal="center" vertical="center" textRotation="255" shrinkToFit="1"/>
    </xf>
    <xf numFmtId="0" fontId="5" fillId="0" borderId="3" xfId="1" applyFont="1" applyBorder="1" applyAlignment="1">
      <alignment vertical="center" textRotation="255" shrinkToFit="1"/>
    </xf>
    <xf numFmtId="0" fontId="0" fillId="0" borderId="9" xfId="0" applyBorder="1" applyAlignment="1">
      <alignment vertical="center" textRotation="255" shrinkToFit="1"/>
    </xf>
    <xf numFmtId="0" fontId="5" fillId="0" borderId="9" xfId="1" quotePrefix="1" applyFont="1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7" xfId="1" quotePrefix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textRotation="255" shrinkToFit="1"/>
    </xf>
    <xf numFmtId="0" fontId="5" fillId="0" borderId="8" xfId="1" applyFont="1" applyBorder="1" applyAlignment="1">
      <alignment horizontal="center" vertical="center" textRotation="255" shrinkToFit="1"/>
    </xf>
    <xf numFmtId="0" fontId="5" fillId="0" borderId="10" xfId="1" applyFont="1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shrinkToFit="1"/>
    </xf>
    <xf numFmtId="0" fontId="5" fillId="0" borderId="7" xfId="1" applyFont="1" applyBorder="1" applyAlignment="1">
      <alignment horizontal="center" shrinkToFit="1"/>
    </xf>
    <xf numFmtId="0" fontId="11" fillId="0" borderId="9" xfId="1" applyFont="1" applyBorder="1" applyAlignment="1">
      <alignment horizontal="center" vertical="distributed" textRotation="255" shrinkToFit="1"/>
    </xf>
    <xf numFmtId="0" fontId="5" fillId="0" borderId="9" xfId="1" applyFont="1" applyBorder="1" applyAlignment="1">
      <alignment vertical="center" textRotation="255" shrinkToFit="1"/>
    </xf>
    <xf numFmtId="0" fontId="0" fillId="0" borderId="7" xfId="0" applyBorder="1">
      <alignment vertical="center"/>
    </xf>
  </cellXfs>
  <cellStyles count="2">
    <cellStyle name="標準" xfId="0" builtinId="0"/>
    <cellStyle name="標準_02地区別疾病異常被患者数(小・中学校)_教育委員会 (小学校・男子)_集計表(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J74"/>
  <sheetViews>
    <sheetView tabSelected="1" zoomScale="95" zoomScaleNormal="95" zoomScaleSheetLayoutView="75" workbookViewId="0">
      <pane xSplit="3" ySplit="7" topLeftCell="D8" activePane="bottomRight" state="frozen"/>
      <selection activeCell="U2" sqref="U2"/>
      <selection pane="topRight" activeCell="U2" sqref="U2"/>
      <selection pane="bottomLeft" activeCell="U2" sqref="U2"/>
      <selection pane="bottomRight" sqref="A1:XFD1048576"/>
    </sheetView>
  </sheetViews>
  <sheetFormatPr defaultColWidth="4.875" defaultRowHeight="12" x14ac:dyDescent="0.15"/>
  <cols>
    <col min="1" max="1" width="2.875" style="3" customWidth="1"/>
    <col min="2" max="2" width="3.375" style="10" bestFit="1" customWidth="1"/>
    <col min="3" max="3" width="10" style="51" bestFit="1" customWidth="1"/>
    <col min="4" max="5" width="6.5" style="3" customWidth="1"/>
    <col min="6" max="6" width="4.5" style="3" customWidth="1"/>
    <col min="7" max="11" width="5.5" style="3" customWidth="1"/>
    <col min="12" max="16" width="6.5" style="3" customWidth="1"/>
    <col min="17" max="17" width="5.5" style="3" customWidth="1"/>
    <col min="18" max="19" width="6.5" style="3" customWidth="1"/>
    <col min="20" max="20" width="5.5" style="3" customWidth="1"/>
    <col min="21" max="21" width="4.5" style="3" customWidth="1"/>
    <col min="22" max="23" width="5.5" style="3" customWidth="1"/>
    <col min="24" max="24" width="6.5" style="3" customWidth="1"/>
    <col min="25" max="25" width="5.5" style="3" customWidth="1"/>
    <col min="26" max="26" width="6.5" style="3" customWidth="1"/>
    <col min="27" max="27" width="5.5" style="3" customWidth="1"/>
    <col min="28" max="29" width="6.5" style="3" customWidth="1"/>
    <col min="30" max="31" width="5.5" style="3" customWidth="1"/>
    <col min="32" max="32" width="4.5" style="3" customWidth="1"/>
    <col min="33" max="35" width="5.5" style="3" customWidth="1"/>
    <col min="36" max="36" width="6.5" style="3" customWidth="1"/>
    <col min="37" max="37" width="4.5" style="3" customWidth="1"/>
    <col min="38" max="38" width="5.5" style="3" customWidth="1"/>
    <col min="39" max="39" width="6.5" style="3" customWidth="1"/>
    <col min="40" max="41" width="5.5" style="3" customWidth="1"/>
    <col min="42" max="42" width="6.5" style="3" customWidth="1"/>
    <col min="43" max="48" width="5.5" style="3" customWidth="1"/>
    <col min="49" max="51" width="6.5" style="3" customWidth="1"/>
    <col min="52" max="58" width="5.5" style="3" customWidth="1"/>
    <col min="59" max="59" width="6.375" style="3" customWidth="1"/>
    <col min="60" max="62" width="5.5" style="3" customWidth="1"/>
    <col min="63" max="16384" width="4.875" style="3"/>
  </cols>
  <sheetData>
    <row r="1" spans="1:62" ht="14.25" x14ac:dyDescent="0.15">
      <c r="A1" s="1" t="s">
        <v>95</v>
      </c>
      <c r="C1" s="1"/>
      <c r="D1" s="1"/>
      <c r="E1" s="1"/>
      <c r="F1" s="1"/>
      <c r="G1" s="1"/>
      <c r="H1" s="1"/>
      <c r="I1" s="1"/>
      <c r="J1" s="1"/>
      <c r="K1" s="1"/>
      <c r="M1" s="1"/>
      <c r="N1" s="1"/>
      <c r="O1" s="1"/>
      <c r="P1" s="1"/>
      <c r="Q1" s="1"/>
      <c r="R1" s="1"/>
      <c r="U1" s="1"/>
      <c r="V1" s="1"/>
      <c r="W1" s="1"/>
      <c r="Y1" s="1"/>
      <c r="AA1" s="1"/>
      <c r="AB1" s="1"/>
      <c r="AC1" s="1"/>
      <c r="AD1" s="1"/>
      <c r="AE1" s="1"/>
      <c r="AF1" s="1"/>
      <c r="AL1" s="1"/>
      <c r="AN1" s="1"/>
      <c r="AO1" s="1"/>
      <c r="AQ1" s="1"/>
      <c r="AR1" s="1"/>
      <c r="AS1" s="1"/>
      <c r="AT1" s="1"/>
      <c r="AU1" s="1"/>
      <c r="AV1" s="1"/>
      <c r="AW1" s="1"/>
      <c r="AX1" s="1"/>
      <c r="AY1" s="1"/>
      <c r="BF1" s="1"/>
      <c r="BG1" s="1"/>
      <c r="BH1" s="1"/>
      <c r="BI1" s="1"/>
      <c r="BJ1" s="4"/>
    </row>
    <row r="2" spans="1:62" ht="28.5" customHeight="1" x14ac:dyDescent="0.2">
      <c r="A2" s="5" t="s">
        <v>0</v>
      </c>
      <c r="C2" s="52"/>
      <c r="D2" s="7"/>
      <c r="AC2" s="1"/>
      <c r="BG2" s="8"/>
      <c r="BJ2" s="9"/>
    </row>
    <row r="3" spans="1:62" ht="30" customHeight="1" x14ac:dyDescent="0.3">
      <c r="C3" s="6"/>
      <c r="D3" s="7"/>
      <c r="AC3" s="1"/>
      <c r="AF3" s="11" t="s">
        <v>1</v>
      </c>
      <c r="AL3" s="12" t="s">
        <v>2</v>
      </c>
      <c r="BF3" s="13"/>
      <c r="BG3" s="13"/>
      <c r="BH3" s="13"/>
      <c r="BI3" s="13"/>
      <c r="BJ3" s="13"/>
    </row>
    <row r="4" spans="1:62" ht="13.5" customHeight="1" x14ac:dyDescent="0.15">
      <c r="B4" s="6"/>
      <c r="C4" s="6"/>
      <c r="D4" s="7"/>
      <c r="BH4" s="1"/>
      <c r="BI4" s="1"/>
      <c r="BJ4" s="1"/>
    </row>
    <row r="5" spans="1:62" s="17" customFormat="1" ht="13.5" customHeight="1" x14ac:dyDescent="0.15">
      <c r="A5" s="14"/>
      <c r="B5" s="15"/>
      <c r="C5" s="15"/>
      <c r="D5" s="75" t="s">
        <v>3</v>
      </c>
      <c r="E5" s="75" t="s">
        <v>4</v>
      </c>
      <c r="F5" s="77" t="s">
        <v>5</v>
      </c>
      <c r="G5" s="77"/>
      <c r="H5" s="78" t="s">
        <v>6</v>
      </c>
      <c r="I5" s="79"/>
      <c r="J5" s="79"/>
      <c r="K5" s="80"/>
      <c r="L5" s="81" t="s">
        <v>7</v>
      </c>
      <c r="M5" s="82"/>
      <c r="N5" s="82"/>
      <c r="O5" s="82"/>
      <c r="P5" s="82"/>
      <c r="Q5" s="82"/>
      <c r="R5" s="83"/>
      <c r="S5" s="69" t="s">
        <v>8</v>
      </c>
      <c r="T5" s="70"/>
      <c r="U5" s="70"/>
      <c r="V5" s="70"/>
      <c r="W5" s="71"/>
      <c r="X5" s="69" t="s">
        <v>9</v>
      </c>
      <c r="Y5" s="71"/>
      <c r="Z5" s="69" t="s">
        <v>10</v>
      </c>
      <c r="AA5" s="70"/>
      <c r="AB5" s="70"/>
      <c r="AC5" s="70"/>
      <c r="AD5" s="70"/>
      <c r="AE5" s="71"/>
      <c r="AF5" s="78" t="s">
        <v>11</v>
      </c>
      <c r="AG5" s="79"/>
      <c r="AH5" s="79"/>
      <c r="AI5" s="80"/>
      <c r="AJ5" s="81" t="s">
        <v>12</v>
      </c>
      <c r="AK5" s="82"/>
      <c r="AL5" s="83"/>
      <c r="AM5" s="81" t="s">
        <v>13</v>
      </c>
      <c r="AN5" s="82"/>
      <c r="AO5" s="83"/>
      <c r="AP5" s="69" t="s">
        <v>14</v>
      </c>
      <c r="AQ5" s="70"/>
      <c r="AR5" s="71"/>
      <c r="AS5" s="77" t="s">
        <v>15</v>
      </c>
      <c r="AT5" s="77"/>
      <c r="AU5" s="77"/>
      <c r="AV5" s="77"/>
      <c r="AW5" s="81" t="s">
        <v>16</v>
      </c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3"/>
    </row>
    <row r="6" spans="1:62" s="17" customFormat="1" ht="13.5" customHeight="1" x14ac:dyDescent="0.15">
      <c r="A6" s="18"/>
      <c r="D6" s="76"/>
      <c r="E6" s="76"/>
      <c r="F6" s="74" t="s">
        <v>17</v>
      </c>
      <c r="G6" s="74" t="s">
        <v>18</v>
      </c>
      <c r="H6" s="72" t="s">
        <v>19</v>
      </c>
      <c r="I6" s="84" t="s">
        <v>20</v>
      </c>
      <c r="J6" s="84" t="s">
        <v>21</v>
      </c>
      <c r="K6" s="84" t="s">
        <v>22</v>
      </c>
      <c r="L6" s="81" t="s">
        <v>23</v>
      </c>
      <c r="M6" s="82"/>
      <c r="N6" s="82"/>
      <c r="O6" s="82"/>
      <c r="P6" s="82"/>
      <c r="Q6" s="83"/>
      <c r="R6" s="72" t="s">
        <v>24</v>
      </c>
      <c r="S6" s="72" t="s">
        <v>25</v>
      </c>
      <c r="T6" s="72" t="s">
        <v>19</v>
      </c>
      <c r="U6" s="72" t="s">
        <v>26</v>
      </c>
      <c r="V6" s="72" t="s">
        <v>27</v>
      </c>
      <c r="W6" s="72" t="s">
        <v>28</v>
      </c>
      <c r="X6" s="74" t="s">
        <v>29</v>
      </c>
      <c r="Y6" s="74" t="s">
        <v>30</v>
      </c>
      <c r="Z6" s="72" t="s">
        <v>29</v>
      </c>
      <c r="AA6" s="72" t="s">
        <v>31</v>
      </c>
      <c r="AB6" s="78" t="s">
        <v>32</v>
      </c>
      <c r="AC6" s="79"/>
      <c r="AD6" s="80"/>
      <c r="AE6" s="72" t="s">
        <v>33</v>
      </c>
      <c r="AF6" s="72" t="s">
        <v>34</v>
      </c>
      <c r="AG6" s="86" t="s">
        <v>35</v>
      </c>
      <c r="AH6" s="86" t="s">
        <v>36</v>
      </c>
      <c r="AI6" s="86" t="s">
        <v>37</v>
      </c>
      <c r="AJ6" s="74" t="s">
        <v>29</v>
      </c>
      <c r="AK6" s="74" t="s">
        <v>38</v>
      </c>
      <c r="AL6" s="74" t="s">
        <v>39</v>
      </c>
      <c r="AM6" s="72" t="s">
        <v>25</v>
      </c>
      <c r="AN6" s="76" t="s">
        <v>40</v>
      </c>
      <c r="AO6" s="76" t="s">
        <v>41</v>
      </c>
      <c r="AP6" s="72" t="s">
        <v>29</v>
      </c>
      <c r="AQ6" s="72" t="s">
        <v>42</v>
      </c>
      <c r="AR6" s="72" t="s">
        <v>43</v>
      </c>
      <c r="AS6" s="76" t="s">
        <v>44</v>
      </c>
      <c r="AT6" s="76" t="s">
        <v>45</v>
      </c>
      <c r="AU6" s="75" t="s">
        <v>46</v>
      </c>
      <c r="AV6" s="76" t="s">
        <v>47</v>
      </c>
      <c r="AW6" s="76" t="s">
        <v>4</v>
      </c>
      <c r="AX6" s="77" t="s">
        <v>48</v>
      </c>
      <c r="AY6" s="77"/>
      <c r="AZ6" s="76" t="s">
        <v>49</v>
      </c>
      <c r="BA6" s="77" t="s">
        <v>50</v>
      </c>
      <c r="BB6" s="77"/>
      <c r="BC6" s="76" t="s">
        <v>51</v>
      </c>
      <c r="BD6" s="89" t="s">
        <v>52</v>
      </c>
      <c r="BE6" s="89" t="s">
        <v>53</v>
      </c>
      <c r="BF6" s="76" t="s">
        <v>54</v>
      </c>
      <c r="BG6" s="77" t="s">
        <v>55</v>
      </c>
      <c r="BH6" s="77"/>
      <c r="BI6" s="77"/>
      <c r="BJ6" s="77"/>
    </row>
    <row r="7" spans="1:62" s="17" customFormat="1" ht="132" customHeight="1" x14ac:dyDescent="0.15">
      <c r="A7" s="19"/>
      <c r="D7" s="76"/>
      <c r="E7" s="76"/>
      <c r="F7" s="74"/>
      <c r="G7" s="74"/>
      <c r="H7" s="73"/>
      <c r="I7" s="85"/>
      <c r="J7" s="85"/>
      <c r="K7" s="85"/>
      <c r="L7" s="20" t="s">
        <v>56</v>
      </c>
      <c r="M7" s="21" t="s">
        <v>57</v>
      </c>
      <c r="N7" s="21" t="s">
        <v>58</v>
      </c>
      <c r="O7" s="21" t="s">
        <v>59</v>
      </c>
      <c r="P7" s="21" t="s">
        <v>60</v>
      </c>
      <c r="Q7" s="20" t="s">
        <v>61</v>
      </c>
      <c r="R7" s="73"/>
      <c r="S7" s="73"/>
      <c r="T7" s="74"/>
      <c r="U7" s="73"/>
      <c r="V7" s="73"/>
      <c r="W7" s="73"/>
      <c r="X7" s="73"/>
      <c r="Y7" s="73"/>
      <c r="Z7" s="73"/>
      <c r="AA7" s="73"/>
      <c r="AB7" s="68" t="s">
        <v>62</v>
      </c>
      <c r="AC7" s="68" t="s">
        <v>63</v>
      </c>
      <c r="AD7" s="63" t="s">
        <v>64</v>
      </c>
      <c r="AE7" s="73"/>
      <c r="AF7" s="73"/>
      <c r="AG7" s="87"/>
      <c r="AH7" s="87"/>
      <c r="AI7" s="87"/>
      <c r="AJ7" s="73"/>
      <c r="AK7" s="74"/>
      <c r="AL7" s="74"/>
      <c r="AM7" s="73"/>
      <c r="AN7" s="76"/>
      <c r="AO7" s="76"/>
      <c r="AP7" s="73"/>
      <c r="AQ7" s="73"/>
      <c r="AR7" s="73"/>
      <c r="AS7" s="76"/>
      <c r="AT7" s="76"/>
      <c r="AU7" s="88"/>
      <c r="AV7" s="76"/>
      <c r="AW7" s="91"/>
      <c r="AX7" s="66" t="s">
        <v>65</v>
      </c>
      <c r="AY7" s="66" t="s">
        <v>66</v>
      </c>
      <c r="AZ7" s="91"/>
      <c r="BA7" s="66" t="s">
        <v>67</v>
      </c>
      <c r="BB7" s="66" t="s">
        <v>68</v>
      </c>
      <c r="BC7" s="91"/>
      <c r="BD7" s="105"/>
      <c r="BE7" s="90"/>
      <c r="BF7" s="91"/>
      <c r="BG7" s="66" t="s">
        <v>69</v>
      </c>
      <c r="BH7" s="67" t="s">
        <v>70</v>
      </c>
      <c r="BI7" s="67" t="s">
        <v>71</v>
      </c>
      <c r="BJ7" s="67" t="s">
        <v>72</v>
      </c>
    </row>
    <row r="8" spans="1:62" s="16" customFormat="1" ht="18" customHeight="1" x14ac:dyDescent="0.15">
      <c r="A8" s="92" t="s">
        <v>73</v>
      </c>
      <c r="B8" s="95" t="s">
        <v>74</v>
      </c>
      <c r="C8" s="22" t="s">
        <v>75</v>
      </c>
      <c r="D8" s="23">
        <f t="shared" ref="D8:BG16" si="0">+D30+D51</f>
        <v>101820</v>
      </c>
      <c r="E8" s="23">
        <f t="shared" si="0"/>
        <v>100873</v>
      </c>
      <c r="F8" s="23">
        <f t="shared" si="0"/>
        <v>27</v>
      </c>
      <c r="G8" s="23">
        <f>+G30+G51</f>
        <v>657</v>
      </c>
      <c r="H8" s="23">
        <f>+H30+H51</f>
        <v>741</v>
      </c>
      <c r="I8" s="23">
        <f t="shared" si="0"/>
        <v>303</v>
      </c>
      <c r="J8" s="23">
        <f t="shared" si="0"/>
        <v>66</v>
      </c>
      <c r="K8" s="23">
        <f t="shared" si="0"/>
        <v>111</v>
      </c>
      <c r="L8" s="23">
        <f t="shared" si="0"/>
        <v>99012</v>
      </c>
      <c r="M8" s="23">
        <f t="shared" si="0"/>
        <v>71351</v>
      </c>
      <c r="N8" s="23">
        <f t="shared" si="0"/>
        <v>17084</v>
      </c>
      <c r="O8" s="23">
        <f t="shared" si="0"/>
        <v>8558</v>
      </c>
      <c r="P8" s="23">
        <f t="shared" si="0"/>
        <v>2019</v>
      </c>
      <c r="Q8" s="23">
        <f t="shared" si="0"/>
        <v>1837</v>
      </c>
      <c r="R8" s="23">
        <f t="shared" si="0"/>
        <v>2040</v>
      </c>
      <c r="S8" s="23">
        <f t="shared" si="0"/>
        <v>100742</v>
      </c>
      <c r="T8" s="23">
        <f t="shared" si="0"/>
        <v>8375</v>
      </c>
      <c r="U8" s="23">
        <f t="shared" si="0"/>
        <v>57</v>
      </c>
      <c r="V8" s="23">
        <f t="shared" si="0"/>
        <v>6194</v>
      </c>
      <c r="W8" s="23">
        <f t="shared" si="0"/>
        <v>2496</v>
      </c>
      <c r="X8" s="23">
        <f t="shared" si="0"/>
        <v>100404</v>
      </c>
      <c r="Y8" s="23">
        <f t="shared" si="0"/>
        <v>916</v>
      </c>
      <c r="Z8" s="23">
        <f t="shared" si="0"/>
        <v>100824</v>
      </c>
      <c r="AA8" s="23">
        <f t="shared" si="0"/>
        <v>11694</v>
      </c>
      <c r="AB8" s="23">
        <f t="shared" si="0"/>
        <v>17410</v>
      </c>
      <c r="AC8" s="23">
        <f t="shared" si="0"/>
        <v>13837</v>
      </c>
      <c r="AD8" s="23">
        <f t="shared" si="0"/>
        <v>4087</v>
      </c>
      <c r="AE8" s="23">
        <f t="shared" si="0"/>
        <v>286</v>
      </c>
      <c r="AF8" s="23">
        <f t="shared" si="0"/>
        <v>77</v>
      </c>
      <c r="AG8" s="23">
        <f t="shared" si="0"/>
        <v>4075</v>
      </c>
      <c r="AH8" s="23">
        <f t="shared" si="0"/>
        <v>659</v>
      </c>
      <c r="AI8" s="23">
        <f t="shared" si="0"/>
        <v>504</v>
      </c>
      <c r="AJ8" s="23">
        <f t="shared" si="0"/>
        <v>100629</v>
      </c>
      <c r="AK8" s="23">
        <f>+AK30+AK51</f>
        <v>0</v>
      </c>
      <c r="AL8" s="23">
        <f t="shared" si="0"/>
        <v>499</v>
      </c>
      <c r="AM8" s="23">
        <f t="shared" si="0"/>
        <v>100141</v>
      </c>
      <c r="AN8" s="23">
        <f t="shared" si="0"/>
        <v>1220</v>
      </c>
      <c r="AO8" s="23">
        <f t="shared" si="0"/>
        <v>1439</v>
      </c>
      <c r="AP8" s="23">
        <f t="shared" si="0"/>
        <v>101203</v>
      </c>
      <c r="AQ8" s="23">
        <f t="shared" si="0"/>
        <v>225</v>
      </c>
      <c r="AR8" s="23">
        <f t="shared" si="0"/>
        <v>52</v>
      </c>
      <c r="AS8" s="23">
        <f t="shared" si="0"/>
        <v>3270</v>
      </c>
      <c r="AT8" s="23">
        <f t="shared" si="0"/>
        <v>242</v>
      </c>
      <c r="AU8" s="23">
        <f t="shared" si="0"/>
        <v>270</v>
      </c>
      <c r="AV8" s="23">
        <f t="shared" si="0"/>
        <v>1154</v>
      </c>
      <c r="AW8" s="23">
        <f t="shared" si="0"/>
        <v>100719</v>
      </c>
      <c r="AX8" s="23">
        <f t="shared" si="0"/>
        <v>10498</v>
      </c>
      <c r="AY8" s="23">
        <f t="shared" si="0"/>
        <v>11547</v>
      </c>
      <c r="AZ8" s="23">
        <f t="shared" si="0"/>
        <v>4588</v>
      </c>
      <c r="BA8" s="23">
        <f t="shared" si="0"/>
        <v>324</v>
      </c>
      <c r="BB8" s="23">
        <f t="shared" si="0"/>
        <v>2316</v>
      </c>
      <c r="BC8" s="23">
        <f t="shared" si="0"/>
        <v>2124</v>
      </c>
      <c r="BD8" s="23">
        <f t="shared" si="0"/>
        <v>39</v>
      </c>
      <c r="BE8" s="23">
        <f t="shared" si="0"/>
        <v>1882</v>
      </c>
      <c r="BF8" s="23">
        <f t="shared" si="0"/>
        <v>2425</v>
      </c>
      <c r="BG8" s="23">
        <f t="shared" si="0"/>
        <v>1411</v>
      </c>
      <c r="BH8" s="24" t="s">
        <v>76</v>
      </c>
      <c r="BI8" s="24" t="s">
        <v>76</v>
      </c>
      <c r="BJ8" s="24" t="s">
        <v>76</v>
      </c>
    </row>
    <row r="9" spans="1:62" s="16" customFormat="1" ht="18" customHeight="1" x14ac:dyDescent="0.15">
      <c r="A9" s="93"/>
      <c r="B9" s="96"/>
      <c r="C9" s="26" t="s">
        <v>77</v>
      </c>
      <c r="D9" s="27">
        <f>+D31+D52</f>
        <v>102032</v>
      </c>
      <c r="E9" s="27">
        <f t="shared" si="0"/>
        <v>100841</v>
      </c>
      <c r="F9" s="27">
        <f t="shared" si="0"/>
        <v>28</v>
      </c>
      <c r="G9" s="27">
        <f>+G31+G52</f>
        <v>996</v>
      </c>
      <c r="H9" s="27">
        <f>+H31+H52</f>
        <v>779</v>
      </c>
      <c r="I9" s="27">
        <f t="shared" si="0"/>
        <v>360</v>
      </c>
      <c r="J9" s="27">
        <f t="shared" si="0"/>
        <v>67</v>
      </c>
      <c r="K9" s="27">
        <f t="shared" si="0"/>
        <v>108</v>
      </c>
      <c r="L9" s="27">
        <f>+L31+L52</f>
        <v>98203</v>
      </c>
      <c r="M9" s="27">
        <f t="shared" si="0"/>
        <v>66161</v>
      </c>
      <c r="N9" s="27">
        <f t="shared" si="0"/>
        <v>15350</v>
      </c>
      <c r="O9" s="27">
        <f t="shared" si="0"/>
        <v>11527</v>
      </c>
      <c r="P9" s="27">
        <f t="shared" si="0"/>
        <v>5165</v>
      </c>
      <c r="Q9" s="27">
        <f t="shared" si="0"/>
        <v>2809</v>
      </c>
      <c r="R9" s="27">
        <f t="shared" si="0"/>
        <v>2933</v>
      </c>
      <c r="S9" s="27">
        <f t="shared" si="0"/>
        <v>100497</v>
      </c>
      <c r="T9" s="27">
        <f t="shared" si="0"/>
        <v>8725</v>
      </c>
      <c r="U9" s="27">
        <f t="shared" si="0"/>
        <v>36</v>
      </c>
      <c r="V9" s="27">
        <f t="shared" si="0"/>
        <v>6646</v>
      </c>
      <c r="W9" s="27">
        <f t="shared" si="0"/>
        <v>2447</v>
      </c>
      <c r="X9" s="27">
        <f t="shared" si="0"/>
        <v>100455</v>
      </c>
      <c r="Y9" s="27">
        <f t="shared" si="0"/>
        <v>645</v>
      </c>
      <c r="Z9" s="27">
        <f t="shared" si="0"/>
        <v>100740</v>
      </c>
      <c r="AA9" s="27">
        <f t="shared" si="0"/>
        <v>9485</v>
      </c>
      <c r="AB9" s="27">
        <f t="shared" si="0"/>
        <v>18195</v>
      </c>
      <c r="AC9" s="27">
        <f t="shared" si="0"/>
        <v>15073</v>
      </c>
      <c r="AD9" s="27">
        <f t="shared" si="0"/>
        <v>3661</v>
      </c>
      <c r="AE9" s="27">
        <f t="shared" si="0"/>
        <v>195</v>
      </c>
      <c r="AF9" s="27">
        <f t="shared" si="0"/>
        <v>51</v>
      </c>
      <c r="AG9" s="27">
        <f t="shared" si="0"/>
        <v>4198</v>
      </c>
      <c r="AH9" s="27">
        <f t="shared" si="0"/>
        <v>626</v>
      </c>
      <c r="AI9" s="27">
        <f t="shared" si="0"/>
        <v>508</v>
      </c>
      <c r="AJ9" s="27">
        <f t="shared" si="0"/>
        <v>100620</v>
      </c>
      <c r="AK9" s="27">
        <f>+AK31+AK52</f>
        <v>0</v>
      </c>
      <c r="AL9" s="27">
        <f t="shared" si="0"/>
        <v>138</v>
      </c>
      <c r="AM9" s="28" t="s">
        <v>76</v>
      </c>
      <c r="AN9" s="27">
        <f t="shared" si="0"/>
        <v>698</v>
      </c>
      <c r="AO9" s="28" t="s">
        <v>76</v>
      </c>
      <c r="AP9" s="27">
        <f t="shared" si="0"/>
        <v>101151.34</v>
      </c>
      <c r="AQ9" s="27">
        <f t="shared" si="0"/>
        <v>309</v>
      </c>
      <c r="AR9" s="27">
        <f t="shared" si="0"/>
        <v>49</v>
      </c>
      <c r="AS9" s="27">
        <f t="shared" si="0"/>
        <v>3057</v>
      </c>
      <c r="AT9" s="27">
        <f t="shared" si="0"/>
        <v>252</v>
      </c>
      <c r="AU9" s="27">
        <f t="shared" si="0"/>
        <v>263</v>
      </c>
      <c r="AV9" s="27">
        <f t="shared" si="0"/>
        <v>1156</v>
      </c>
      <c r="AW9" s="27">
        <f t="shared" si="0"/>
        <v>100595</v>
      </c>
      <c r="AX9" s="27">
        <f t="shared" si="0"/>
        <v>16092</v>
      </c>
      <c r="AY9" s="27">
        <f t="shared" si="0"/>
        <v>13470</v>
      </c>
      <c r="AZ9" s="27">
        <f t="shared" si="0"/>
        <v>6130</v>
      </c>
      <c r="BA9" s="27">
        <f t="shared" si="0"/>
        <v>611</v>
      </c>
      <c r="BB9" s="27">
        <f t="shared" si="0"/>
        <v>4432</v>
      </c>
      <c r="BC9" s="27">
        <f t="shared" si="0"/>
        <v>3290</v>
      </c>
      <c r="BD9" s="27">
        <f t="shared" si="0"/>
        <v>80</v>
      </c>
      <c r="BE9" s="27">
        <f t="shared" si="0"/>
        <v>2861</v>
      </c>
      <c r="BF9" s="27">
        <f t="shared" si="0"/>
        <v>1988</v>
      </c>
      <c r="BG9" s="27">
        <f t="shared" si="0"/>
        <v>3918</v>
      </c>
      <c r="BH9" s="28" t="s">
        <v>76</v>
      </c>
      <c r="BI9" s="28" t="s">
        <v>76</v>
      </c>
      <c r="BJ9" s="28" t="s">
        <v>76</v>
      </c>
    </row>
    <row r="10" spans="1:62" s="16" customFormat="1" ht="18" customHeight="1" x14ac:dyDescent="0.15">
      <c r="A10" s="93"/>
      <c r="B10" s="96"/>
      <c r="C10" s="26" t="s">
        <v>78</v>
      </c>
      <c r="D10" s="27">
        <f t="shared" ref="D10:AL25" si="1">+D32+D53</f>
        <v>100224</v>
      </c>
      <c r="E10" s="27">
        <f t="shared" si="1"/>
        <v>99097</v>
      </c>
      <c r="F10" s="27">
        <f t="shared" si="1"/>
        <v>82</v>
      </c>
      <c r="G10" s="27">
        <f t="shared" si="1"/>
        <v>1393</v>
      </c>
      <c r="H10" s="27">
        <f t="shared" si="1"/>
        <v>791</v>
      </c>
      <c r="I10" s="27">
        <f t="shared" si="1"/>
        <v>382</v>
      </c>
      <c r="J10" s="27">
        <f t="shared" si="1"/>
        <v>53</v>
      </c>
      <c r="K10" s="27">
        <f t="shared" si="0"/>
        <v>127</v>
      </c>
      <c r="L10" s="27">
        <f t="shared" si="1"/>
        <v>94274</v>
      </c>
      <c r="M10" s="27">
        <f t="shared" si="1"/>
        <v>58132</v>
      </c>
      <c r="N10" s="27">
        <f t="shared" si="1"/>
        <v>13691</v>
      </c>
      <c r="O10" s="27">
        <f t="shared" si="1"/>
        <v>13848</v>
      </c>
      <c r="P10" s="27">
        <f t="shared" si="1"/>
        <v>8603</v>
      </c>
      <c r="Q10" s="27">
        <f t="shared" si="1"/>
        <v>4810</v>
      </c>
      <c r="R10" s="27">
        <f t="shared" si="1"/>
        <v>4988</v>
      </c>
      <c r="S10" s="27">
        <f t="shared" si="1"/>
        <v>98621</v>
      </c>
      <c r="T10" s="27">
        <f t="shared" si="0"/>
        <v>9117</v>
      </c>
      <c r="U10" s="27">
        <f t="shared" si="1"/>
        <v>59</v>
      </c>
      <c r="V10" s="27">
        <f t="shared" si="1"/>
        <v>7056</v>
      </c>
      <c r="W10" s="27">
        <f t="shared" si="1"/>
        <v>2469</v>
      </c>
      <c r="X10" s="27">
        <f t="shared" si="1"/>
        <v>98739</v>
      </c>
      <c r="Y10" s="27">
        <f t="shared" si="1"/>
        <v>544</v>
      </c>
      <c r="Z10" s="27">
        <f t="shared" si="1"/>
        <v>98732</v>
      </c>
      <c r="AA10" s="27">
        <f t="shared" si="1"/>
        <v>8340</v>
      </c>
      <c r="AB10" s="27">
        <f t="shared" si="0"/>
        <v>18429</v>
      </c>
      <c r="AC10" s="27">
        <f t="shared" si="1"/>
        <v>15703</v>
      </c>
      <c r="AD10" s="27">
        <f t="shared" si="1"/>
        <v>3291</v>
      </c>
      <c r="AE10" s="27">
        <f t="shared" si="1"/>
        <v>181</v>
      </c>
      <c r="AF10" s="27">
        <f t="shared" si="1"/>
        <v>55</v>
      </c>
      <c r="AG10" s="27">
        <f t="shared" si="1"/>
        <v>4499</v>
      </c>
      <c r="AH10" s="27">
        <f t="shared" si="0"/>
        <v>623</v>
      </c>
      <c r="AI10" s="27">
        <f t="shared" si="0"/>
        <v>453</v>
      </c>
      <c r="AJ10" s="27">
        <f t="shared" si="1"/>
        <v>98949</v>
      </c>
      <c r="AK10" s="27">
        <f t="shared" si="1"/>
        <v>0</v>
      </c>
      <c r="AL10" s="27">
        <f t="shared" si="1"/>
        <v>138</v>
      </c>
      <c r="AM10" s="28" t="s">
        <v>76</v>
      </c>
      <c r="AN10" s="27">
        <f t="shared" si="0"/>
        <v>683</v>
      </c>
      <c r="AO10" s="28" t="s">
        <v>76</v>
      </c>
      <c r="AP10" s="27">
        <f t="shared" si="0"/>
        <v>99505</v>
      </c>
      <c r="AQ10" s="27">
        <f t="shared" si="0"/>
        <v>314</v>
      </c>
      <c r="AR10" s="27">
        <f t="shared" si="0"/>
        <v>49</v>
      </c>
      <c r="AS10" s="27">
        <f t="shared" si="0"/>
        <v>2951</v>
      </c>
      <c r="AT10" s="27">
        <f t="shared" si="0"/>
        <v>249</v>
      </c>
      <c r="AU10" s="27">
        <f t="shared" si="0"/>
        <v>181</v>
      </c>
      <c r="AV10" s="27">
        <f t="shared" si="0"/>
        <v>1145</v>
      </c>
      <c r="AW10" s="27">
        <f t="shared" si="0"/>
        <v>98646</v>
      </c>
      <c r="AX10" s="27">
        <f t="shared" si="0"/>
        <v>20433</v>
      </c>
      <c r="AY10" s="27">
        <f t="shared" si="0"/>
        <v>14510</v>
      </c>
      <c r="AZ10" s="27">
        <f t="shared" si="0"/>
        <v>7150</v>
      </c>
      <c r="BA10" s="27">
        <f t="shared" si="0"/>
        <v>942</v>
      </c>
      <c r="BB10" s="27">
        <f t="shared" si="0"/>
        <v>5955</v>
      </c>
      <c r="BC10" s="27">
        <f t="shared" si="0"/>
        <v>3852</v>
      </c>
      <c r="BD10" s="27">
        <f t="shared" si="0"/>
        <v>104</v>
      </c>
      <c r="BE10" s="27">
        <f t="shared" si="0"/>
        <v>3598</v>
      </c>
      <c r="BF10" s="27">
        <f t="shared" si="0"/>
        <v>1816</v>
      </c>
      <c r="BG10" s="27">
        <f t="shared" si="0"/>
        <v>6028</v>
      </c>
      <c r="BH10" s="28" t="s">
        <v>76</v>
      </c>
      <c r="BI10" s="28" t="s">
        <v>76</v>
      </c>
      <c r="BJ10" s="28" t="s">
        <v>76</v>
      </c>
    </row>
    <row r="11" spans="1:62" s="16" customFormat="1" ht="18" customHeight="1" x14ac:dyDescent="0.15">
      <c r="A11" s="93"/>
      <c r="B11" s="96"/>
      <c r="C11" s="26" t="s">
        <v>79</v>
      </c>
      <c r="D11" s="27">
        <f>+D33+D54</f>
        <v>98948</v>
      </c>
      <c r="E11" s="27">
        <f t="shared" si="1"/>
        <v>97425</v>
      </c>
      <c r="F11" s="27">
        <f t="shared" si="1"/>
        <v>80</v>
      </c>
      <c r="G11" s="27">
        <f t="shared" si="1"/>
        <v>1805</v>
      </c>
      <c r="H11" s="27">
        <f t="shared" si="1"/>
        <v>1053</v>
      </c>
      <c r="I11" s="27">
        <f t="shared" si="1"/>
        <v>557</v>
      </c>
      <c r="J11" s="27">
        <f t="shared" si="1"/>
        <v>63</v>
      </c>
      <c r="K11" s="27">
        <f t="shared" si="0"/>
        <v>150</v>
      </c>
      <c r="L11" s="27">
        <f t="shared" si="1"/>
        <v>89709</v>
      </c>
      <c r="M11" s="27">
        <f t="shared" si="1"/>
        <v>51003</v>
      </c>
      <c r="N11" s="27">
        <f t="shared" si="1"/>
        <v>12290</v>
      </c>
      <c r="O11" s="27">
        <f t="shared" si="1"/>
        <v>14862</v>
      </c>
      <c r="P11" s="27">
        <f t="shared" si="1"/>
        <v>11554</v>
      </c>
      <c r="Q11" s="27">
        <f t="shared" si="1"/>
        <v>7656</v>
      </c>
      <c r="R11" s="27">
        <f t="shared" si="1"/>
        <v>8165</v>
      </c>
      <c r="S11" s="27">
        <f t="shared" si="1"/>
        <v>97188</v>
      </c>
      <c r="T11" s="27">
        <f t="shared" si="0"/>
        <v>9670</v>
      </c>
      <c r="U11" s="27">
        <f t="shared" si="1"/>
        <v>62</v>
      </c>
      <c r="V11" s="27">
        <f t="shared" si="1"/>
        <v>7784</v>
      </c>
      <c r="W11" s="27">
        <f t="shared" si="1"/>
        <v>2291</v>
      </c>
      <c r="X11" s="28" t="s">
        <v>76</v>
      </c>
      <c r="Y11" s="28" t="s">
        <v>76</v>
      </c>
      <c r="Z11" s="27">
        <f t="shared" si="1"/>
        <v>97239</v>
      </c>
      <c r="AA11" s="27">
        <f t="shared" si="1"/>
        <v>7500</v>
      </c>
      <c r="AB11" s="27">
        <f t="shared" si="0"/>
        <v>19469</v>
      </c>
      <c r="AC11" s="27">
        <f t="shared" si="1"/>
        <v>17090</v>
      </c>
      <c r="AD11" s="27">
        <f t="shared" si="1"/>
        <v>2981</v>
      </c>
      <c r="AE11" s="27">
        <f t="shared" si="1"/>
        <v>170</v>
      </c>
      <c r="AF11" s="27">
        <f t="shared" si="1"/>
        <v>61</v>
      </c>
      <c r="AG11" s="27">
        <f t="shared" si="1"/>
        <v>4509</v>
      </c>
      <c r="AH11" s="27">
        <f t="shared" si="0"/>
        <v>607</v>
      </c>
      <c r="AI11" s="27">
        <f t="shared" si="0"/>
        <v>473</v>
      </c>
      <c r="AJ11" s="27">
        <f t="shared" si="1"/>
        <v>97390</v>
      </c>
      <c r="AK11" s="27">
        <f t="shared" si="1"/>
        <v>0</v>
      </c>
      <c r="AL11" s="27">
        <f t="shared" si="1"/>
        <v>157</v>
      </c>
      <c r="AM11" s="28" t="s">
        <v>76</v>
      </c>
      <c r="AN11" s="41">
        <f t="shared" si="0"/>
        <v>651</v>
      </c>
      <c r="AO11" s="28" t="s">
        <v>76</v>
      </c>
      <c r="AP11" s="27">
        <f t="shared" si="0"/>
        <v>98090</v>
      </c>
      <c r="AQ11" s="27">
        <f t="shared" si="0"/>
        <v>424</v>
      </c>
      <c r="AR11" s="27">
        <f t="shared" si="0"/>
        <v>57</v>
      </c>
      <c r="AS11" s="27">
        <f t="shared" si="0"/>
        <v>2876</v>
      </c>
      <c r="AT11" s="27">
        <f t="shared" si="0"/>
        <v>265</v>
      </c>
      <c r="AU11" s="27">
        <f t="shared" si="0"/>
        <v>142</v>
      </c>
      <c r="AV11" s="27">
        <f t="shared" si="0"/>
        <v>1147</v>
      </c>
      <c r="AW11" s="27">
        <f t="shared" si="0"/>
        <v>97238</v>
      </c>
      <c r="AX11" s="27">
        <f t="shared" si="0"/>
        <v>22075</v>
      </c>
      <c r="AY11" s="27">
        <f t="shared" si="0"/>
        <v>14953</v>
      </c>
      <c r="AZ11" s="27">
        <f t="shared" si="0"/>
        <v>8273</v>
      </c>
      <c r="BA11" s="27">
        <f t="shared" si="0"/>
        <v>1253</v>
      </c>
      <c r="BB11" s="27">
        <f t="shared" si="0"/>
        <v>6604</v>
      </c>
      <c r="BC11" s="27">
        <f t="shared" si="0"/>
        <v>3611</v>
      </c>
      <c r="BD11" s="27">
        <f t="shared" si="0"/>
        <v>109</v>
      </c>
      <c r="BE11" s="27">
        <f t="shared" si="0"/>
        <v>3970</v>
      </c>
      <c r="BF11" s="27">
        <f t="shared" si="0"/>
        <v>1973</v>
      </c>
      <c r="BG11" s="27">
        <f t="shared" si="0"/>
        <v>10228</v>
      </c>
      <c r="BH11" s="28" t="s">
        <v>76</v>
      </c>
      <c r="BI11" s="28" t="s">
        <v>76</v>
      </c>
      <c r="BJ11" s="28" t="s">
        <v>76</v>
      </c>
    </row>
    <row r="12" spans="1:62" s="16" customFormat="1" ht="18" customHeight="1" x14ac:dyDescent="0.15">
      <c r="A12" s="93"/>
      <c r="B12" s="96"/>
      <c r="C12" s="26" t="s">
        <v>80</v>
      </c>
      <c r="D12" s="27">
        <f t="shared" ref="D12:W15" si="2">+D34+D55</f>
        <v>98132</v>
      </c>
      <c r="E12" s="27">
        <f t="shared" si="2"/>
        <v>96513</v>
      </c>
      <c r="F12" s="27">
        <f t="shared" si="2"/>
        <v>90</v>
      </c>
      <c r="G12" s="27">
        <f t="shared" si="2"/>
        <v>1856</v>
      </c>
      <c r="H12" s="27">
        <f t="shared" si="2"/>
        <v>1344</v>
      </c>
      <c r="I12" s="27">
        <f t="shared" si="2"/>
        <v>867</v>
      </c>
      <c r="J12" s="27">
        <f t="shared" si="2"/>
        <v>88</v>
      </c>
      <c r="K12" s="27">
        <f t="shared" si="0"/>
        <v>176</v>
      </c>
      <c r="L12" s="27">
        <f t="shared" si="2"/>
        <v>85789</v>
      </c>
      <c r="M12" s="27">
        <f t="shared" si="2"/>
        <v>45198</v>
      </c>
      <c r="N12" s="27">
        <f t="shared" si="2"/>
        <v>11108</v>
      </c>
      <c r="O12" s="27">
        <f t="shared" si="2"/>
        <v>15290</v>
      </c>
      <c r="P12" s="27">
        <f t="shared" si="2"/>
        <v>14193</v>
      </c>
      <c r="Q12" s="27">
        <f t="shared" si="2"/>
        <v>10517</v>
      </c>
      <c r="R12" s="27">
        <f t="shared" si="2"/>
        <v>11154</v>
      </c>
      <c r="S12" s="27">
        <f t="shared" si="2"/>
        <v>95911</v>
      </c>
      <c r="T12" s="27">
        <f t="shared" si="0"/>
        <v>9856</v>
      </c>
      <c r="U12" s="27">
        <f t="shared" si="2"/>
        <v>45</v>
      </c>
      <c r="V12" s="27">
        <f t="shared" si="2"/>
        <v>7923</v>
      </c>
      <c r="W12" s="27">
        <f t="shared" si="2"/>
        <v>2363</v>
      </c>
      <c r="X12" s="27">
        <f>+X34+X55</f>
        <v>95679</v>
      </c>
      <c r="Y12" s="27">
        <f>+Y34+Y55</f>
        <v>440</v>
      </c>
      <c r="Z12" s="27">
        <f t="shared" si="1"/>
        <v>96195</v>
      </c>
      <c r="AA12" s="27">
        <f t="shared" si="1"/>
        <v>7139</v>
      </c>
      <c r="AB12" s="27">
        <f t="shared" si="0"/>
        <v>19298</v>
      </c>
      <c r="AC12" s="27">
        <f t="shared" si="1"/>
        <v>17072</v>
      </c>
      <c r="AD12" s="27">
        <f t="shared" si="1"/>
        <v>2730</v>
      </c>
      <c r="AE12" s="27">
        <f t="shared" si="1"/>
        <v>154</v>
      </c>
      <c r="AF12" s="27">
        <f t="shared" si="1"/>
        <v>42</v>
      </c>
      <c r="AG12" s="27">
        <f t="shared" si="1"/>
        <v>4237</v>
      </c>
      <c r="AH12" s="27">
        <f t="shared" si="0"/>
        <v>547</v>
      </c>
      <c r="AI12" s="27">
        <f t="shared" si="0"/>
        <v>423</v>
      </c>
      <c r="AJ12" s="27">
        <f t="shared" si="1"/>
        <v>96684</v>
      </c>
      <c r="AK12" s="27">
        <f t="shared" si="1"/>
        <v>0</v>
      </c>
      <c r="AL12" s="27">
        <f t="shared" si="1"/>
        <v>143</v>
      </c>
      <c r="AM12" s="28" t="s">
        <v>76</v>
      </c>
      <c r="AN12" s="27">
        <f t="shared" si="0"/>
        <v>529</v>
      </c>
      <c r="AO12" s="28" t="s">
        <v>76</v>
      </c>
      <c r="AP12" s="27">
        <f t="shared" si="0"/>
        <v>97131</v>
      </c>
      <c r="AQ12" s="27">
        <f t="shared" si="0"/>
        <v>687</v>
      </c>
      <c r="AR12" s="27">
        <f t="shared" si="0"/>
        <v>70</v>
      </c>
      <c r="AS12" s="27">
        <f t="shared" si="0"/>
        <v>2898</v>
      </c>
      <c r="AT12" s="27">
        <f t="shared" si="0"/>
        <v>289</v>
      </c>
      <c r="AU12" s="27">
        <f t="shared" si="0"/>
        <v>143</v>
      </c>
      <c r="AV12" s="27">
        <f t="shared" si="0"/>
        <v>1066</v>
      </c>
      <c r="AW12" s="27">
        <f t="shared" si="0"/>
        <v>96038</v>
      </c>
      <c r="AX12" s="27">
        <f t="shared" si="0"/>
        <v>19229</v>
      </c>
      <c r="AY12" s="27">
        <f t="shared" si="0"/>
        <v>12803</v>
      </c>
      <c r="AZ12" s="27">
        <f t="shared" si="0"/>
        <v>8367</v>
      </c>
      <c r="BA12" s="27">
        <f t="shared" si="0"/>
        <v>1354</v>
      </c>
      <c r="BB12" s="27">
        <f t="shared" si="0"/>
        <v>7339</v>
      </c>
      <c r="BC12" s="27">
        <f t="shared" si="0"/>
        <v>3777</v>
      </c>
      <c r="BD12" s="27">
        <f t="shared" si="0"/>
        <v>114</v>
      </c>
      <c r="BE12" s="27">
        <f t="shared" si="0"/>
        <v>3994</v>
      </c>
      <c r="BF12" s="27">
        <f t="shared" si="0"/>
        <v>1862</v>
      </c>
      <c r="BG12" s="27">
        <f t="shared" si="0"/>
        <v>12725</v>
      </c>
      <c r="BH12" s="28" t="s">
        <v>76</v>
      </c>
      <c r="BI12" s="28" t="s">
        <v>76</v>
      </c>
      <c r="BJ12" s="28" t="s">
        <v>76</v>
      </c>
    </row>
    <row r="13" spans="1:62" s="16" customFormat="1" ht="18" customHeight="1" x14ac:dyDescent="0.15">
      <c r="A13" s="93"/>
      <c r="B13" s="96"/>
      <c r="C13" s="26" t="s">
        <v>81</v>
      </c>
      <c r="D13" s="27">
        <f t="shared" si="2"/>
        <v>99308</v>
      </c>
      <c r="E13" s="27">
        <f t="shared" si="2"/>
        <v>97405</v>
      </c>
      <c r="F13" s="27">
        <f t="shared" si="2"/>
        <v>106</v>
      </c>
      <c r="G13" s="27">
        <f t="shared" si="2"/>
        <v>1923</v>
      </c>
      <c r="H13" s="27">
        <f t="shared" si="2"/>
        <v>1513</v>
      </c>
      <c r="I13" s="27">
        <f t="shared" si="2"/>
        <v>917</v>
      </c>
      <c r="J13" s="27">
        <f t="shared" si="2"/>
        <v>103</v>
      </c>
      <c r="K13" s="27">
        <f t="shared" si="0"/>
        <v>245</v>
      </c>
      <c r="L13" s="27">
        <f>+L35+L56</f>
        <v>83257</v>
      </c>
      <c r="M13" s="27">
        <f t="shared" si="2"/>
        <v>40863</v>
      </c>
      <c r="N13" s="27">
        <f t="shared" si="2"/>
        <v>10263</v>
      </c>
      <c r="O13" s="27">
        <f t="shared" si="2"/>
        <v>15651</v>
      </c>
      <c r="P13" s="27">
        <f t="shared" si="2"/>
        <v>16480</v>
      </c>
      <c r="Q13" s="27">
        <f t="shared" si="2"/>
        <v>13319</v>
      </c>
      <c r="R13" s="27">
        <f t="shared" si="2"/>
        <v>14402</v>
      </c>
      <c r="S13" s="27">
        <f t="shared" si="2"/>
        <v>96749</v>
      </c>
      <c r="T13" s="27">
        <f t="shared" si="0"/>
        <v>10785</v>
      </c>
      <c r="U13" s="27">
        <f t="shared" si="2"/>
        <v>22</v>
      </c>
      <c r="V13" s="27">
        <f t="shared" si="2"/>
        <v>8996</v>
      </c>
      <c r="W13" s="27">
        <f t="shared" si="2"/>
        <v>2323</v>
      </c>
      <c r="X13" s="27" t="s">
        <v>76</v>
      </c>
      <c r="Y13" s="28" t="s">
        <v>76</v>
      </c>
      <c r="Z13" s="27">
        <f t="shared" si="1"/>
        <v>97040</v>
      </c>
      <c r="AA13" s="27">
        <f t="shared" si="1"/>
        <v>6764.3</v>
      </c>
      <c r="AB13" s="27">
        <f t="shared" si="0"/>
        <v>20661</v>
      </c>
      <c r="AC13" s="27">
        <f t="shared" si="1"/>
        <v>18761</v>
      </c>
      <c r="AD13" s="27">
        <f t="shared" si="1"/>
        <v>2645</v>
      </c>
      <c r="AE13" s="27">
        <f t="shared" si="1"/>
        <v>137</v>
      </c>
      <c r="AF13" s="27">
        <f t="shared" si="1"/>
        <v>50</v>
      </c>
      <c r="AG13" s="27">
        <f t="shared" si="1"/>
        <v>4360</v>
      </c>
      <c r="AH13" s="27">
        <f t="shared" si="0"/>
        <v>540</v>
      </c>
      <c r="AI13" s="27">
        <f t="shared" si="0"/>
        <v>384</v>
      </c>
      <c r="AJ13" s="27">
        <f t="shared" si="1"/>
        <v>97695</v>
      </c>
      <c r="AK13" s="27">
        <f t="shared" si="1"/>
        <v>0</v>
      </c>
      <c r="AL13" s="41">
        <f t="shared" si="1"/>
        <v>135</v>
      </c>
      <c r="AM13" s="28" t="s">
        <v>76</v>
      </c>
      <c r="AN13" s="27">
        <f t="shared" si="0"/>
        <v>530</v>
      </c>
      <c r="AO13" s="28" t="s">
        <v>76</v>
      </c>
      <c r="AP13" s="27">
        <f t="shared" si="0"/>
        <v>98090</v>
      </c>
      <c r="AQ13" s="27">
        <f t="shared" si="0"/>
        <v>1235</v>
      </c>
      <c r="AR13" s="27">
        <f t="shared" si="0"/>
        <v>110</v>
      </c>
      <c r="AS13" s="27">
        <f t="shared" si="0"/>
        <v>2711</v>
      </c>
      <c r="AT13" s="27">
        <f t="shared" si="0"/>
        <v>382</v>
      </c>
      <c r="AU13" s="27">
        <f t="shared" si="0"/>
        <v>117</v>
      </c>
      <c r="AV13" s="27">
        <f t="shared" si="0"/>
        <v>1061</v>
      </c>
      <c r="AW13" s="27">
        <f t="shared" si="0"/>
        <v>96747</v>
      </c>
      <c r="AX13" s="27">
        <f t="shared" si="0"/>
        <v>15650</v>
      </c>
      <c r="AY13" s="27">
        <f t="shared" si="0"/>
        <v>9856</v>
      </c>
      <c r="AZ13" s="27">
        <f t="shared" si="0"/>
        <v>8751</v>
      </c>
      <c r="BA13" s="27">
        <f t="shared" si="0"/>
        <v>1691</v>
      </c>
      <c r="BB13" s="27">
        <f t="shared" si="0"/>
        <v>7644</v>
      </c>
      <c r="BC13" s="27">
        <f t="shared" si="0"/>
        <v>3799</v>
      </c>
      <c r="BD13" s="27">
        <f t="shared" si="0"/>
        <v>175</v>
      </c>
      <c r="BE13" s="27">
        <f t="shared" si="0"/>
        <v>4343</v>
      </c>
      <c r="BF13" s="27">
        <f t="shared" si="0"/>
        <v>1799</v>
      </c>
      <c r="BG13" s="27">
        <f t="shared" si="0"/>
        <v>15673</v>
      </c>
      <c r="BH13" s="27">
        <f>+BH35+BH56</f>
        <v>10814</v>
      </c>
      <c r="BI13" s="27">
        <f>+BI35+BI56</f>
        <v>238</v>
      </c>
      <c r="BJ13" s="27">
        <f>+BJ35+BJ56</f>
        <v>21921</v>
      </c>
    </row>
    <row r="14" spans="1:62" s="16" customFormat="1" ht="18" customHeight="1" x14ac:dyDescent="0.15">
      <c r="A14" s="93"/>
      <c r="B14" s="96"/>
      <c r="C14" s="30" t="s">
        <v>82</v>
      </c>
      <c r="D14" s="31">
        <f>+D36+D57</f>
        <v>600464</v>
      </c>
      <c r="E14" s="31">
        <f t="shared" si="2"/>
        <v>592154</v>
      </c>
      <c r="F14" s="31">
        <f t="shared" si="2"/>
        <v>413</v>
      </c>
      <c r="G14" s="31">
        <f t="shared" si="2"/>
        <v>8630</v>
      </c>
      <c r="H14" s="27">
        <f>+H36+H57</f>
        <v>6221</v>
      </c>
      <c r="I14" s="31">
        <f t="shared" si="2"/>
        <v>3386</v>
      </c>
      <c r="J14" s="31">
        <f t="shared" si="2"/>
        <v>440</v>
      </c>
      <c r="K14" s="31">
        <f t="shared" si="0"/>
        <v>917</v>
      </c>
      <c r="L14" s="31">
        <f t="shared" si="2"/>
        <v>550244</v>
      </c>
      <c r="M14" s="31">
        <f t="shared" si="2"/>
        <v>332708</v>
      </c>
      <c r="N14" s="31">
        <f t="shared" si="2"/>
        <v>79786</v>
      </c>
      <c r="O14" s="31">
        <f t="shared" si="2"/>
        <v>79736</v>
      </c>
      <c r="P14" s="31">
        <f t="shared" si="2"/>
        <v>58014</v>
      </c>
      <c r="Q14" s="31">
        <f t="shared" si="2"/>
        <v>40948</v>
      </c>
      <c r="R14" s="31">
        <f t="shared" si="2"/>
        <v>43682</v>
      </c>
      <c r="S14" s="31">
        <f t="shared" si="2"/>
        <v>589708</v>
      </c>
      <c r="T14" s="31">
        <f t="shared" si="0"/>
        <v>56528</v>
      </c>
      <c r="U14" s="31">
        <f t="shared" si="2"/>
        <v>281</v>
      </c>
      <c r="V14" s="31">
        <f t="shared" si="2"/>
        <v>44599</v>
      </c>
      <c r="W14" s="31">
        <f t="shared" si="2"/>
        <v>14389</v>
      </c>
      <c r="X14" s="31">
        <f>+X36+X57</f>
        <v>395277</v>
      </c>
      <c r="Y14" s="31">
        <f>+Y36+Y57</f>
        <v>2545</v>
      </c>
      <c r="Z14" s="31">
        <f t="shared" si="1"/>
        <v>590770</v>
      </c>
      <c r="AA14" s="31">
        <f t="shared" si="1"/>
        <v>50922.3</v>
      </c>
      <c r="AB14" s="31">
        <f t="shared" si="0"/>
        <v>113462</v>
      </c>
      <c r="AC14" s="31">
        <f t="shared" si="1"/>
        <v>97536</v>
      </c>
      <c r="AD14" s="31">
        <f t="shared" si="1"/>
        <v>19395</v>
      </c>
      <c r="AE14" s="31">
        <f t="shared" si="1"/>
        <v>1123</v>
      </c>
      <c r="AF14" s="31">
        <f t="shared" si="1"/>
        <v>336</v>
      </c>
      <c r="AG14" s="31">
        <f t="shared" si="1"/>
        <v>25878</v>
      </c>
      <c r="AH14" s="31">
        <f t="shared" si="0"/>
        <v>3602</v>
      </c>
      <c r="AI14" s="31">
        <f t="shared" si="0"/>
        <v>2745</v>
      </c>
      <c r="AJ14" s="31">
        <f t="shared" si="1"/>
        <v>591967</v>
      </c>
      <c r="AK14" s="31">
        <f t="shared" si="1"/>
        <v>0</v>
      </c>
      <c r="AL14" s="31">
        <f t="shared" si="1"/>
        <v>1210</v>
      </c>
      <c r="AM14" s="31">
        <f>+AM36+AM57</f>
        <v>100141</v>
      </c>
      <c r="AN14" s="31">
        <f t="shared" si="0"/>
        <v>4311</v>
      </c>
      <c r="AO14" s="31">
        <f>+AO36+AO57</f>
        <v>1439</v>
      </c>
      <c r="AP14" s="31">
        <f t="shared" si="0"/>
        <v>595170.34</v>
      </c>
      <c r="AQ14" s="31">
        <f t="shared" si="0"/>
        <v>3194</v>
      </c>
      <c r="AR14" s="31">
        <f t="shared" si="0"/>
        <v>387</v>
      </c>
      <c r="AS14" s="31">
        <f t="shared" si="0"/>
        <v>17763</v>
      </c>
      <c r="AT14" s="31">
        <f t="shared" si="0"/>
        <v>1679</v>
      </c>
      <c r="AU14" s="31">
        <f t="shared" si="0"/>
        <v>1116</v>
      </c>
      <c r="AV14" s="31">
        <f t="shared" si="0"/>
        <v>6729</v>
      </c>
      <c r="AW14" s="31">
        <f t="shared" si="0"/>
        <v>589983</v>
      </c>
      <c r="AX14" s="31">
        <f t="shared" si="0"/>
        <v>103977</v>
      </c>
      <c r="AY14" s="31">
        <f t="shared" si="0"/>
        <v>77139</v>
      </c>
      <c r="AZ14" s="31">
        <f t="shared" si="0"/>
        <v>43259</v>
      </c>
      <c r="BA14" s="31">
        <f t="shared" si="0"/>
        <v>6175</v>
      </c>
      <c r="BB14" s="31">
        <f t="shared" si="0"/>
        <v>34290</v>
      </c>
      <c r="BC14" s="31">
        <f t="shared" si="0"/>
        <v>20453</v>
      </c>
      <c r="BD14" s="31">
        <f t="shared" si="0"/>
        <v>621</v>
      </c>
      <c r="BE14" s="31">
        <f t="shared" si="0"/>
        <v>20648</v>
      </c>
      <c r="BF14" s="31">
        <f t="shared" si="0"/>
        <v>11863</v>
      </c>
      <c r="BG14" s="31">
        <f t="shared" si="0"/>
        <v>49983</v>
      </c>
      <c r="BH14" s="53">
        <f>+BH36+BH57</f>
        <v>10814</v>
      </c>
      <c r="BI14" s="31">
        <f t="shared" ref="BI14:BJ14" si="3">+BI36+BI57</f>
        <v>238</v>
      </c>
      <c r="BJ14" s="31">
        <f t="shared" si="3"/>
        <v>21921</v>
      </c>
    </row>
    <row r="15" spans="1:62" s="16" customFormat="1" ht="18" customHeight="1" x14ac:dyDescent="0.15">
      <c r="A15" s="93"/>
      <c r="B15" s="92" t="s">
        <v>83</v>
      </c>
      <c r="C15" s="22" t="s">
        <v>75</v>
      </c>
      <c r="D15" s="23">
        <f>+D37+D58</f>
        <v>78429</v>
      </c>
      <c r="E15" s="23">
        <f t="shared" si="2"/>
        <v>75860</v>
      </c>
      <c r="F15" s="23">
        <f t="shared" si="2"/>
        <v>101</v>
      </c>
      <c r="G15" s="23">
        <f t="shared" si="2"/>
        <v>672</v>
      </c>
      <c r="H15" s="23">
        <f t="shared" si="2"/>
        <v>1981</v>
      </c>
      <c r="I15" s="23">
        <f t="shared" si="2"/>
        <v>1517</v>
      </c>
      <c r="J15" s="23">
        <f t="shared" si="2"/>
        <v>97</v>
      </c>
      <c r="K15" s="23">
        <f t="shared" si="0"/>
        <v>250</v>
      </c>
      <c r="L15" s="23">
        <f t="shared" si="2"/>
        <v>64377</v>
      </c>
      <c r="M15" s="23">
        <f t="shared" si="2"/>
        <v>28508</v>
      </c>
      <c r="N15" s="23">
        <f t="shared" si="2"/>
        <v>8976</v>
      </c>
      <c r="O15" s="23">
        <f t="shared" si="2"/>
        <v>12782</v>
      </c>
      <c r="P15" s="23">
        <f t="shared" si="2"/>
        <v>14111</v>
      </c>
      <c r="Q15" s="23">
        <f t="shared" si="2"/>
        <v>10340.48</v>
      </c>
      <c r="R15" s="23">
        <f t="shared" si="2"/>
        <v>12320</v>
      </c>
      <c r="S15" s="23">
        <f t="shared" si="2"/>
        <v>75320</v>
      </c>
      <c r="T15" s="23">
        <f t="shared" si="0"/>
        <v>8433</v>
      </c>
      <c r="U15" s="23">
        <f t="shared" si="2"/>
        <v>41</v>
      </c>
      <c r="V15" s="23">
        <f t="shared" si="2"/>
        <v>7029</v>
      </c>
      <c r="W15" s="23">
        <f t="shared" si="2"/>
        <v>1693</v>
      </c>
      <c r="X15" s="23">
        <f>+X37+X58</f>
        <v>76554</v>
      </c>
      <c r="Y15" s="23">
        <f>+Y37+Y58</f>
        <v>329</v>
      </c>
      <c r="Z15" s="23">
        <f t="shared" si="1"/>
        <v>75459</v>
      </c>
      <c r="AA15" s="23">
        <f t="shared" si="1"/>
        <v>5604</v>
      </c>
      <c r="AB15" s="23">
        <f t="shared" si="0"/>
        <v>15033</v>
      </c>
      <c r="AC15" s="23">
        <f t="shared" si="1"/>
        <v>13961</v>
      </c>
      <c r="AD15" s="23">
        <f t="shared" si="1"/>
        <v>1675</v>
      </c>
      <c r="AE15" s="23">
        <f t="shared" si="1"/>
        <v>112</v>
      </c>
      <c r="AF15" s="23">
        <f t="shared" si="1"/>
        <v>23</v>
      </c>
      <c r="AG15" s="23">
        <f t="shared" si="1"/>
        <v>3183</v>
      </c>
      <c r="AH15" s="23">
        <f t="shared" si="0"/>
        <v>377</v>
      </c>
      <c r="AI15" s="23">
        <f t="shared" si="0"/>
        <v>117</v>
      </c>
      <c r="AJ15" s="23">
        <f t="shared" si="1"/>
        <v>76512</v>
      </c>
      <c r="AK15" s="23">
        <f t="shared" si="1"/>
        <v>0</v>
      </c>
      <c r="AL15" s="23">
        <f t="shared" si="1"/>
        <v>143</v>
      </c>
      <c r="AM15" s="23">
        <f>+AM37+AM58</f>
        <v>76298</v>
      </c>
      <c r="AN15" s="23">
        <f t="shared" si="0"/>
        <v>892</v>
      </c>
      <c r="AO15" s="23">
        <f>+AO37+AO58</f>
        <v>1553</v>
      </c>
      <c r="AP15" s="23">
        <f t="shared" si="0"/>
        <v>76786</v>
      </c>
      <c r="AQ15" s="23">
        <f t="shared" si="0"/>
        <v>1464</v>
      </c>
      <c r="AR15" s="23">
        <f t="shared" si="0"/>
        <v>108</v>
      </c>
      <c r="AS15" s="23">
        <f t="shared" si="0"/>
        <v>2027</v>
      </c>
      <c r="AT15" s="23">
        <f t="shared" si="0"/>
        <v>346</v>
      </c>
      <c r="AU15" s="23">
        <f t="shared" si="0"/>
        <v>52</v>
      </c>
      <c r="AV15" s="23">
        <f t="shared" si="0"/>
        <v>1121</v>
      </c>
      <c r="AW15" s="23">
        <f t="shared" si="0"/>
        <v>75508</v>
      </c>
      <c r="AX15" s="23">
        <f t="shared" si="0"/>
        <v>11527</v>
      </c>
      <c r="AY15" s="23">
        <f t="shared" si="0"/>
        <v>7518</v>
      </c>
      <c r="AZ15" s="23">
        <f t="shared" si="0"/>
        <v>8798</v>
      </c>
      <c r="BA15" s="23">
        <f t="shared" si="0"/>
        <v>1936</v>
      </c>
      <c r="BB15" s="23">
        <f t="shared" si="0"/>
        <v>9945</v>
      </c>
      <c r="BC15" s="23">
        <f t="shared" si="0"/>
        <v>3613</v>
      </c>
      <c r="BD15" s="23">
        <f t="shared" si="0"/>
        <v>134</v>
      </c>
      <c r="BE15" s="23">
        <f t="shared" si="0"/>
        <v>3610</v>
      </c>
      <c r="BF15" s="23">
        <f t="shared" si="0"/>
        <v>1032</v>
      </c>
      <c r="BG15" s="23">
        <f t="shared" si="0"/>
        <v>16353</v>
      </c>
      <c r="BH15" s="23">
        <f>+BH37+BH58</f>
        <v>12695</v>
      </c>
      <c r="BI15" s="23">
        <f>+BI37+BI58</f>
        <v>881</v>
      </c>
      <c r="BJ15" s="23">
        <f>+BJ37+BJ58</f>
        <v>26806</v>
      </c>
    </row>
    <row r="16" spans="1:62" s="16" customFormat="1" ht="18" customHeight="1" x14ac:dyDescent="0.15">
      <c r="A16" s="93"/>
      <c r="B16" s="93"/>
      <c r="C16" s="26" t="s">
        <v>77</v>
      </c>
      <c r="D16" s="27">
        <f t="shared" ref="D16:W28" si="4">+D38+D59</f>
        <v>79128</v>
      </c>
      <c r="E16" s="27">
        <f t="shared" si="4"/>
        <v>74582</v>
      </c>
      <c r="F16" s="27">
        <f t="shared" si="4"/>
        <v>84</v>
      </c>
      <c r="G16" s="27">
        <f t="shared" si="4"/>
        <v>664</v>
      </c>
      <c r="H16" s="27">
        <f t="shared" si="4"/>
        <v>1872</v>
      </c>
      <c r="I16" s="27">
        <f t="shared" si="4"/>
        <v>1453</v>
      </c>
      <c r="J16" s="27">
        <f t="shared" si="4"/>
        <v>100</v>
      </c>
      <c r="K16" s="27">
        <f t="shared" si="0"/>
        <v>211</v>
      </c>
      <c r="L16" s="27">
        <f t="shared" si="4"/>
        <v>59961</v>
      </c>
      <c r="M16" s="27">
        <f t="shared" si="4"/>
        <v>23645</v>
      </c>
      <c r="N16" s="27">
        <f t="shared" si="4"/>
        <v>8215</v>
      </c>
      <c r="O16" s="27">
        <f t="shared" si="4"/>
        <v>13104</v>
      </c>
      <c r="P16" s="27">
        <f t="shared" si="4"/>
        <v>14997</v>
      </c>
      <c r="Q16" s="27">
        <f t="shared" si="4"/>
        <v>11043</v>
      </c>
      <c r="R16" s="27">
        <f t="shared" si="4"/>
        <v>15444</v>
      </c>
      <c r="S16" s="27">
        <f t="shared" si="4"/>
        <v>73702</v>
      </c>
      <c r="T16" s="27">
        <f t="shared" si="0"/>
        <v>8694</v>
      </c>
      <c r="U16" s="27">
        <f t="shared" si="4"/>
        <v>54</v>
      </c>
      <c r="V16" s="27">
        <f t="shared" si="4"/>
        <v>7329</v>
      </c>
      <c r="W16" s="27">
        <f t="shared" si="4"/>
        <v>1606</v>
      </c>
      <c r="X16" s="27" t="s">
        <v>76</v>
      </c>
      <c r="Y16" s="28" t="s">
        <v>76</v>
      </c>
      <c r="Z16" s="27">
        <f t="shared" si="1"/>
        <v>73853</v>
      </c>
      <c r="AA16" s="27">
        <f t="shared" si="1"/>
        <v>5183</v>
      </c>
      <c r="AB16" s="27">
        <f t="shared" si="0"/>
        <v>15318</v>
      </c>
      <c r="AC16" s="27">
        <f t="shared" si="1"/>
        <v>14416</v>
      </c>
      <c r="AD16" s="27">
        <f t="shared" si="1"/>
        <v>1485</v>
      </c>
      <c r="AE16" s="27">
        <f t="shared" si="1"/>
        <v>114</v>
      </c>
      <c r="AF16" s="27">
        <f t="shared" si="1"/>
        <v>19</v>
      </c>
      <c r="AG16" s="27">
        <f t="shared" si="1"/>
        <v>2972</v>
      </c>
      <c r="AH16" s="27">
        <f t="shared" si="0"/>
        <v>333</v>
      </c>
      <c r="AI16" s="27">
        <f t="shared" si="0"/>
        <v>136</v>
      </c>
      <c r="AJ16" s="27">
        <f t="shared" si="1"/>
        <v>76398.38</v>
      </c>
      <c r="AK16" s="27">
        <f t="shared" si="1"/>
        <v>0</v>
      </c>
      <c r="AL16" s="27">
        <f t="shared" si="1"/>
        <v>93</v>
      </c>
      <c r="AM16" s="28" t="s">
        <v>76</v>
      </c>
      <c r="AN16" s="27">
        <f t="shared" si="0"/>
        <v>468</v>
      </c>
      <c r="AO16" s="28" t="s">
        <v>76</v>
      </c>
      <c r="AP16" s="27">
        <f t="shared" si="0"/>
        <v>76086</v>
      </c>
      <c r="AQ16" s="27">
        <f t="shared" si="0"/>
        <v>1659</v>
      </c>
      <c r="AR16" s="27">
        <f t="shared" si="0"/>
        <v>125</v>
      </c>
      <c r="AS16" s="27">
        <f t="shared" ref="AS16:BH28" si="5">+AS38+AS59</f>
        <v>2062</v>
      </c>
      <c r="AT16" s="27">
        <f t="shared" si="5"/>
        <v>336</v>
      </c>
      <c r="AU16" s="27">
        <f t="shared" si="5"/>
        <v>72</v>
      </c>
      <c r="AV16" s="27">
        <f t="shared" si="5"/>
        <v>1080</v>
      </c>
      <c r="AW16" s="27">
        <f t="shared" si="5"/>
        <v>74188</v>
      </c>
      <c r="AX16" s="27">
        <f t="shared" si="5"/>
        <v>12346</v>
      </c>
      <c r="AY16" s="27">
        <f t="shared" si="5"/>
        <v>7617</v>
      </c>
      <c r="AZ16" s="27">
        <f t="shared" si="5"/>
        <v>9558</v>
      </c>
      <c r="BA16" s="27">
        <f t="shared" si="5"/>
        <v>2118</v>
      </c>
      <c r="BB16" s="27">
        <f t="shared" si="5"/>
        <v>10093</v>
      </c>
      <c r="BC16" s="27">
        <f t="shared" si="5"/>
        <v>3603</v>
      </c>
      <c r="BD16" s="27">
        <f t="shared" si="5"/>
        <v>160</v>
      </c>
      <c r="BE16" s="27">
        <f t="shared" si="5"/>
        <v>3748</v>
      </c>
      <c r="BF16" s="27">
        <f t="shared" si="5"/>
        <v>1031</v>
      </c>
      <c r="BG16" s="27">
        <f t="shared" si="5"/>
        <v>18703</v>
      </c>
      <c r="BH16" s="28" t="s">
        <v>76</v>
      </c>
      <c r="BI16" s="28" t="s">
        <v>76</v>
      </c>
      <c r="BJ16" s="28" t="s">
        <v>76</v>
      </c>
    </row>
    <row r="17" spans="1:62" s="16" customFormat="1" ht="18" customHeight="1" x14ac:dyDescent="0.15">
      <c r="A17" s="93"/>
      <c r="B17" s="93"/>
      <c r="C17" s="26" t="s">
        <v>78</v>
      </c>
      <c r="D17" s="27">
        <f>+D39+D60</f>
        <v>79276</v>
      </c>
      <c r="E17" s="27">
        <f t="shared" si="4"/>
        <v>74316</v>
      </c>
      <c r="F17" s="27">
        <f t="shared" si="4"/>
        <v>82</v>
      </c>
      <c r="G17" s="27">
        <f t="shared" si="4"/>
        <v>624</v>
      </c>
      <c r="H17" s="27">
        <f t="shared" si="4"/>
        <v>1780</v>
      </c>
      <c r="I17" s="27">
        <f t="shared" si="4"/>
        <v>1305</v>
      </c>
      <c r="J17" s="27">
        <f t="shared" si="4"/>
        <v>88</v>
      </c>
      <c r="K17" s="27">
        <f t="shared" si="4"/>
        <v>264</v>
      </c>
      <c r="L17" s="27">
        <f t="shared" si="4"/>
        <v>56506</v>
      </c>
      <c r="M17" s="27">
        <f t="shared" si="4"/>
        <v>20694</v>
      </c>
      <c r="N17" s="27">
        <f t="shared" si="4"/>
        <v>7632</v>
      </c>
      <c r="O17" s="27">
        <f t="shared" si="4"/>
        <v>12838</v>
      </c>
      <c r="P17" s="27">
        <f t="shared" si="4"/>
        <v>15342</v>
      </c>
      <c r="Q17" s="27">
        <f t="shared" si="4"/>
        <v>11813</v>
      </c>
      <c r="R17" s="27">
        <f t="shared" si="4"/>
        <v>19191</v>
      </c>
      <c r="S17" s="27">
        <f t="shared" si="4"/>
        <v>73463</v>
      </c>
      <c r="T17" s="27">
        <f t="shared" si="4"/>
        <v>8470</v>
      </c>
      <c r="U17" s="27">
        <f t="shared" si="4"/>
        <v>40</v>
      </c>
      <c r="V17" s="27">
        <f t="shared" si="4"/>
        <v>7094</v>
      </c>
      <c r="W17" s="27">
        <f t="shared" si="4"/>
        <v>1601</v>
      </c>
      <c r="X17" s="27">
        <f t="shared" ref="X17:Y19" si="6">+X39+X60</f>
        <v>75686</v>
      </c>
      <c r="Y17" s="27">
        <f t="shared" si="6"/>
        <v>342</v>
      </c>
      <c r="Z17" s="27">
        <f t="shared" si="1"/>
        <v>73473</v>
      </c>
      <c r="AA17" s="27">
        <f t="shared" si="1"/>
        <v>4461</v>
      </c>
      <c r="AB17" s="27">
        <f t="shared" si="1"/>
        <v>14679</v>
      </c>
      <c r="AC17" s="27">
        <f t="shared" si="1"/>
        <v>13756</v>
      </c>
      <c r="AD17" s="27">
        <f t="shared" si="1"/>
        <v>1330</v>
      </c>
      <c r="AE17" s="27">
        <f t="shared" si="1"/>
        <v>78</v>
      </c>
      <c r="AF17" s="27">
        <f t="shared" si="1"/>
        <v>30</v>
      </c>
      <c r="AG17" s="27">
        <f t="shared" si="1"/>
        <v>2911</v>
      </c>
      <c r="AH17" s="27">
        <f t="shared" si="1"/>
        <v>347</v>
      </c>
      <c r="AI17" s="27">
        <f t="shared" si="1"/>
        <v>106</v>
      </c>
      <c r="AJ17" s="27">
        <f t="shared" si="1"/>
        <v>76347</v>
      </c>
      <c r="AK17" s="27">
        <f t="shared" si="1"/>
        <v>0</v>
      </c>
      <c r="AL17" s="41">
        <f t="shared" si="1"/>
        <v>95</v>
      </c>
      <c r="AM17" s="28" t="s">
        <v>76</v>
      </c>
      <c r="AN17" s="27">
        <f t="shared" ref="AN17:AN25" si="7">+AN39+AN60</f>
        <v>464</v>
      </c>
      <c r="AO17" s="28" t="s">
        <v>76</v>
      </c>
      <c r="AP17" s="27">
        <f t="shared" ref="AP17:AR25" si="8">+AP39+AP60</f>
        <v>75685</v>
      </c>
      <c r="AQ17" s="27">
        <f t="shared" si="8"/>
        <v>1709</v>
      </c>
      <c r="AR17" s="27">
        <f t="shared" si="8"/>
        <v>128</v>
      </c>
      <c r="AS17" s="27">
        <f t="shared" si="5"/>
        <v>2204</v>
      </c>
      <c r="AT17" s="27">
        <f t="shared" si="5"/>
        <v>289</v>
      </c>
      <c r="AU17" s="27">
        <f t="shared" si="5"/>
        <v>51</v>
      </c>
      <c r="AV17" s="27">
        <f t="shared" si="5"/>
        <v>1106</v>
      </c>
      <c r="AW17" s="27">
        <f t="shared" si="5"/>
        <v>73916</v>
      </c>
      <c r="AX17" s="27">
        <f t="shared" si="5"/>
        <v>13332</v>
      </c>
      <c r="AY17" s="27">
        <f t="shared" si="5"/>
        <v>8720</v>
      </c>
      <c r="AZ17" s="27">
        <f t="shared" si="5"/>
        <v>10605</v>
      </c>
      <c r="BA17" s="27">
        <f t="shared" si="5"/>
        <v>2426</v>
      </c>
      <c r="BB17" s="27">
        <f t="shared" si="5"/>
        <v>10131</v>
      </c>
      <c r="BC17" s="27">
        <f t="shared" si="5"/>
        <v>3410</v>
      </c>
      <c r="BD17" s="27">
        <f t="shared" si="5"/>
        <v>182</v>
      </c>
      <c r="BE17" s="27">
        <f t="shared" si="5"/>
        <v>4129</v>
      </c>
      <c r="BF17" s="27">
        <f t="shared" si="5"/>
        <v>1082</v>
      </c>
      <c r="BG17" s="27">
        <f t="shared" si="5"/>
        <v>21295</v>
      </c>
      <c r="BH17" s="28" t="s">
        <v>76</v>
      </c>
      <c r="BI17" s="28" t="s">
        <v>76</v>
      </c>
      <c r="BJ17" s="28" t="s">
        <v>76</v>
      </c>
    </row>
    <row r="18" spans="1:62" s="16" customFormat="1" ht="18" customHeight="1" x14ac:dyDescent="0.15">
      <c r="A18" s="93"/>
      <c r="B18" s="94"/>
      <c r="C18" s="37" t="s">
        <v>82</v>
      </c>
      <c r="D18" s="38">
        <f>+D40+D61</f>
        <v>236833</v>
      </c>
      <c r="E18" s="38">
        <f t="shared" si="4"/>
        <v>224758</v>
      </c>
      <c r="F18" s="38">
        <f t="shared" si="4"/>
        <v>267</v>
      </c>
      <c r="G18" s="38">
        <f t="shared" si="4"/>
        <v>1960</v>
      </c>
      <c r="H18" s="38">
        <f t="shared" si="4"/>
        <v>5633</v>
      </c>
      <c r="I18" s="38">
        <f t="shared" si="4"/>
        <v>4275</v>
      </c>
      <c r="J18" s="38">
        <f t="shared" si="4"/>
        <v>285</v>
      </c>
      <c r="K18" s="38">
        <f t="shared" si="4"/>
        <v>725</v>
      </c>
      <c r="L18" s="38">
        <f t="shared" si="4"/>
        <v>180844</v>
      </c>
      <c r="M18" s="38">
        <f t="shared" si="4"/>
        <v>72847</v>
      </c>
      <c r="N18" s="38">
        <f t="shared" si="4"/>
        <v>24823</v>
      </c>
      <c r="O18" s="38">
        <f t="shared" si="4"/>
        <v>38724</v>
      </c>
      <c r="P18" s="38">
        <f t="shared" si="4"/>
        <v>44450</v>
      </c>
      <c r="Q18" s="38">
        <f t="shared" si="4"/>
        <v>33196.479999999996</v>
      </c>
      <c r="R18" s="38">
        <f t="shared" si="4"/>
        <v>46955</v>
      </c>
      <c r="S18" s="38">
        <f t="shared" si="4"/>
        <v>222485</v>
      </c>
      <c r="T18" s="38">
        <f t="shared" si="4"/>
        <v>25597</v>
      </c>
      <c r="U18" s="38">
        <f t="shared" si="4"/>
        <v>135</v>
      </c>
      <c r="V18" s="38">
        <f t="shared" si="4"/>
        <v>21452</v>
      </c>
      <c r="W18" s="38">
        <f t="shared" si="4"/>
        <v>4900</v>
      </c>
      <c r="X18" s="38">
        <f t="shared" si="6"/>
        <v>152240</v>
      </c>
      <c r="Y18" s="38">
        <f t="shared" si="6"/>
        <v>671</v>
      </c>
      <c r="Z18" s="38">
        <f t="shared" si="1"/>
        <v>222785</v>
      </c>
      <c r="AA18" s="38">
        <f t="shared" si="1"/>
        <v>15248</v>
      </c>
      <c r="AB18" s="38">
        <f t="shared" si="1"/>
        <v>45030</v>
      </c>
      <c r="AC18" s="38">
        <f t="shared" si="1"/>
        <v>42133</v>
      </c>
      <c r="AD18" s="38">
        <f t="shared" si="1"/>
        <v>4490</v>
      </c>
      <c r="AE18" s="38">
        <f t="shared" si="1"/>
        <v>304</v>
      </c>
      <c r="AF18" s="38">
        <f t="shared" si="1"/>
        <v>72</v>
      </c>
      <c r="AG18" s="38">
        <f t="shared" si="1"/>
        <v>9066</v>
      </c>
      <c r="AH18" s="38">
        <f t="shared" si="1"/>
        <v>1057</v>
      </c>
      <c r="AI18" s="38">
        <f t="shared" si="1"/>
        <v>359</v>
      </c>
      <c r="AJ18" s="38">
        <f t="shared" si="1"/>
        <v>229257.38</v>
      </c>
      <c r="AK18" s="38">
        <f t="shared" si="1"/>
        <v>0</v>
      </c>
      <c r="AL18" s="38">
        <f t="shared" si="1"/>
        <v>331</v>
      </c>
      <c r="AM18" s="38">
        <f>+AM40+AM61</f>
        <v>76298</v>
      </c>
      <c r="AN18" s="38">
        <f t="shared" si="7"/>
        <v>1824</v>
      </c>
      <c r="AO18" s="38">
        <f>+AO40+AO61</f>
        <v>1553</v>
      </c>
      <c r="AP18" s="38">
        <f t="shared" si="8"/>
        <v>228557</v>
      </c>
      <c r="AQ18" s="38">
        <f t="shared" si="8"/>
        <v>4832</v>
      </c>
      <c r="AR18" s="38">
        <f t="shared" si="8"/>
        <v>361</v>
      </c>
      <c r="AS18" s="38">
        <f t="shared" si="5"/>
        <v>6293</v>
      </c>
      <c r="AT18" s="38">
        <f t="shared" si="5"/>
        <v>971</v>
      </c>
      <c r="AU18" s="38">
        <f t="shared" si="5"/>
        <v>175</v>
      </c>
      <c r="AV18" s="38">
        <f t="shared" si="5"/>
        <v>3307</v>
      </c>
      <c r="AW18" s="38">
        <f t="shared" si="5"/>
        <v>223612</v>
      </c>
      <c r="AX18" s="38">
        <f t="shared" si="5"/>
        <v>37205</v>
      </c>
      <c r="AY18" s="38">
        <f t="shared" si="5"/>
        <v>23855</v>
      </c>
      <c r="AZ18" s="38">
        <f t="shared" si="5"/>
        <v>28961</v>
      </c>
      <c r="BA18" s="38">
        <f t="shared" si="5"/>
        <v>6480</v>
      </c>
      <c r="BB18" s="38">
        <f t="shared" si="5"/>
        <v>30169</v>
      </c>
      <c r="BC18" s="38">
        <f t="shared" si="5"/>
        <v>10626</v>
      </c>
      <c r="BD18" s="38">
        <f t="shared" si="5"/>
        <v>476</v>
      </c>
      <c r="BE18" s="38">
        <f t="shared" si="5"/>
        <v>11487</v>
      </c>
      <c r="BF18" s="38">
        <f t="shared" si="5"/>
        <v>3145</v>
      </c>
      <c r="BG18" s="38">
        <f t="shared" si="5"/>
        <v>56351</v>
      </c>
      <c r="BH18" s="38">
        <f t="shared" si="5"/>
        <v>12695</v>
      </c>
      <c r="BI18" s="38">
        <f t="shared" ref="BI18:BJ18" si="9">+BI40+BI61</f>
        <v>881</v>
      </c>
      <c r="BJ18" s="38">
        <f t="shared" si="9"/>
        <v>26806</v>
      </c>
    </row>
    <row r="19" spans="1:62" s="16" customFormat="1" ht="18" customHeight="1" x14ac:dyDescent="0.15">
      <c r="A19" s="93"/>
      <c r="B19" s="93" t="s">
        <v>84</v>
      </c>
      <c r="C19" s="40" t="s">
        <v>75</v>
      </c>
      <c r="D19" s="41">
        <f t="shared" ref="D19:W24" si="10">+D41+D62</f>
        <v>40232</v>
      </c>
      <c r="E19" s="41">
        <f t="shared" si="10"/>
        <v>39886</v>
      </c>
      <c r="F19" s="41">
        <f t="shared" si="10"/>
        <v>24</v>
      </c>
      <c r="G19" s="41">
        <f t="shared" si="10"/>
        <v>126</v>
      </c>
      <c r="H19" s="41">
        <f t="shared" si="10"/>
        <v>551</v>
      </c>
      <c r="I19" s="41">
        <f t="shared" si="10"/>
        <v>488</v>
      </c>
      <c r="J19" s="41">
        <f t="shared" si="10"/>
        <v>68</v>
      </c>
      <c r="K19" s="41">
        <f t="shared" si="4"/>
        <v>36</v>
      </c>
      <c r="L19" s="41">
        <f>+L41+L62</f>
        <v>23373</v>
      </c>
      <c r="M19" s="41">
        <f t="shared" si="10"/>
        <v>7784</v>
      </c>
      <c r="N19" s="41">
        <f t="shared" si="10"/>
        <v>3660</v>
      </c>
      <c r="O19" s="41">
        <f t="shared" si="10"/>
        <v>5835</v>
      </c>
      <c r="P19" s="41">
        <f t="shared" si="10"/>
        <v>6094</v>
      </c>
      <c r="Q19" s="41">
        <f t="shared" si="10"/>
        <v>3062</v>
      </c>
      <c r="R19" s="41">
        <f t="shared" si="10"/>
        <v>16331</v>
      </c>
      <c r="S19" s="41">
        <f t="shared" si="10"/>
        <v>39799</v>
      </c>
      <c r="T19" s="41">
        <f t="shared" si="4"/>
        <v>1525</v>
      </c>
      <c r="U19" s="41">
        <f t="shared" si="10"/>
        <v>26</v>
      </c>
      <c r="V19" s="41">
        <f t="shared" si="10"/>
        <v>961</v>
      </c>
      <c r="W19" s="41">
        <f t="shared" si="10"/>
        <v>606</v>
      </c>
      <c r="X19" s="41">
        <f t="shared" si="6"/>
        <v>39738</v>
      </c>
      <c r="Y19" s="41">
        <f t="shared" si="6"/>
        <v>153</v>
      </c>
      <c r="Z19" s="41">
        <f t="shared" si="1"/>
        <v>39736</v>
      </c>
      <c r="AA19" s="41">
        <f t="shared" si="1"/>
        <v>1964</v>
      </c>
      <c r="AB19" s="41">
        <f t="shared" si="1"/>
        <v>3383</v>
      </c>
      <c r="AC19" s="41">
        <f t="shared" si="1"/>
        <v>3430</v>
      </c>
      <c r="AD19" s="41">
        <f t="shared" si="1"/>
        <v>381</v>
      </c>
      <c r="AE19" s="41">
        <f t="shared" si="1"/>
        <v>37</v>
      </c>
      <c r="AF19" s="41">
        <f>+AF41+AF62</f>
        <v>7</v>
      </c>
      <c r="AG19" s="41">
        <f t="shared" si="1"/>
        <v>906</v>
      </c>
      <c r="AH19" s="41">
        <f t="shared" si="1"/>
        <v>53</v>
      </c>
      <c r="AI19" s="41">
        <f t="shared" si="1"/>
        <v>62</v>
      </c>
      <c r="AJ19" s="41">
        <f t="shared" si="1"/>
        <v>39840</v>
      </c>
      <c r="AK19" s="41">
        <f t="shared" si="1"/>
        <v>0</v>
      </c>
      <c r="AL19" s="41">
        <f t="shared" si="1"/>
        <v>0</v>
      </c>
      <c r="AM19" s="41">
        <f>+AM41+AM62</f>
        <v>40158</v>
      </c>
      <c r="AN19" s="41">
        <f t="shared" si="7"/>
        <v>349</v>
      </c>
      <c r="AO19" s="41">
        <f>+AO41+AO62</f>
        <v>829</v>
      </c>
      <c r="AP19" s="41">
        <f t="shared" si="8"/>
        <v>39760</v>
      </c>
      <c r="AQ19" s="41">
        <f t="shared" si="8"/>
        <v>1020</v>
      </c>
      <c r="AR19" s="41">
        <f t="shared" si="8"/>
        <v>81</v>
      </c>
      <c r="AS19" s="41">
        <f t="shared" si="5"/>
        <v>700</v>
      </c>
      <c r="AT19" s="41">
        <f t="shared" si="5"/>
        <v>77</v>
      </c>
      <c r="AU19" s="41">
        <f t="shared" si="5"/>
        <v>17</v>
      </c>
      <c r="AV19" s="41">
        <f t="shared" si="5"/>
        <v>497</v>
      </c>
      <c r="AW19" s="41">
        <f t="shared" si="5"/>
        <v>39781</v>
      </c>
      <c r="AX19" s="41">
        <f t="shared" si="5"/>
        <v>8576</v>
      </c>
      <c r="AY19" s="41">
        <f t="shared" si="5"/>
        <v>5613</v>
      </c>
      <c r="AZ19" s="41">
        <f t="shared" si="5"/>
        <v>6195</v>
      </c>
      <c r="BA19" s="41">
        <f t="shared" si="5"/>
        <v>1436</v>
      </c>
      <c r="BB19" s="41">
        <f t="shared" si="5"/>
        <v>7813</v>
      </c>
      <c r="BC19" s="41">
        <f t="shared" si="5"/>
        <v>2171</v>
      </c>
      <c r="BD19" s="41">
        <f t="shared" si="5"/>
        <v>179</v>
      </c>
      <c r="BE19" s="41">
        <f t="shared" si="5"/>
        <v>2102</v>
      </c>
      <c r="BF19" s="41">
        <f t="shared" si="5"/>
        <v>262</v>
      </c>
      <c r="BG19" s="33" t="s">
        <v>76</v>
      </c>
      <c r="BH19" s="33" t="s">
        <v>76</v>
      </c>
      <c r="BI19" s="33" t="s">
        <v>76</v>
      </c>
      <c r="BJ19" s="33" t="s">
        <v>76</v>
      </c>
    </row>
    <row r="20" spans="1:62" s="16" customFormat="1" ht="18" customHeight="1" x14ac:dyDescent="0.15">
      <c r="A20" s="93"/>
      <c r="B20" s="97"/>
      <c r="C20" s="43" t="s">
        <v>77</v>
      </c>
      <c r="D20" s="27">
        <f t="shared" si="10"/>
        <v>38326</v>
      </c>
      <c r="E20" s="27">
        <f t="shared" si="10"/>
        <v>37808</v>
      </c>
      <c r="F20" s="27">
        <f t="shared" si="10"/>
        <v>35</v>
      </c>
      <c r="G20" s="27">
        <f t="shared" si="10"/>
        <v>90</v>
      </c>
      <c r="H20" s="27">
        <f t="shared" si="10"/>
        <v>392</v>
      </c>
      <c r="I20" s="27">
        <f t="shared" si="10"/>
        <v>339</v>
      </c>
      <c r="J20" s="27">
        <f>+J42+J63</f>
        <v>65</v>
      </c>
      <c r="K20" s="27">
        <f t="shared" si="4"/>
        <v>42</v>
      </c>
      <c r="L20" s="27">
        <f t="shared" si="10"/>
        <v>21003</v>
      </c>
      <c r="M20" s="27">
        <f t="shared" si="10"/>
        <v>7406</v>
      </c>
      <c r="N20" s="27">
        <f t="shared" si="10"/>
        <v>3288</v>
      </c>
      <c r="O20" s="27">
        <f t="shared" si="10"/>
        <v>5035</v>
      </c>
      <c r="P20" s="27">
        <f t="shared" si="10"/>
        <v>5274</v>
      </c>
      <c r="Q20" s="27">
        <f t="shared" si="10"/>
        <v>2671</v>
      </c>
      <c r="R20" s="27">
        <f t="shared" si="10"/>
        <v>16669</v>
      </c>
      <c r="S20" s="27">
        <f t="shared" si="10"/>
        <v>37296</v>
      </c>
      <c r="T20" s="27">
        <f t="shared" si="4"/>
        <v>1259</v>
      </c>
      <c r="U20" s="27">
        <f t="shared" si="10"/>
        <v>19</v>
      </c>
      <c r="V20" s="27">
        <f t="shared" si="10"/>
        <v>772</v>
      </c>
      <c r="W20" s="27">
        <f t="shared" si="10"/>
        <v>526</v>
      </c>
      <c r="X20" s="27" t="s">
        <v>76</v>
      </c>
      <c r="Y20" s="28" t="s">
        <v>76</v>
      </c>
      <c r="Z20" s="27">
        <f t="shared" si="1"/>
        <v>37362</v>
      </c>
      <c r="AA20" s="27">
        <f t="shared" si="1"/>
        <v>1603</v>
      </c>
      <c r="AB20" s="27">
        <f t="shared" si="1"/>
        <v>3044</v>
      </c>
      <c r="AC20" s="27">
        <f t="shared" si="1"/>
        <v>3152</v>
      </c>
      <c r="AD20" s="27">
        <f t="shared" si="1"/>
        <v>337</v>
      </c>
      <c r="AE20" s="27">
        <f t="shared" si="1"/>
        <v>49</v>
      </c>
      <c r="AF20" s="27">
        <f t="shared" si="1"/>
        <v>10</v>
      </c>
      <c r="AG20" s="27">
        <f t="shared" si="1"/>
        <v>888</v>
      </c>
      <c r="AH20" s="27">
        <f t="shared" si="1"/>
        <v>51</v>
      </c>
      <c r="AI20" s="27">
        <f t="shared" si="1"/>
        <v>42</v>
      </c>
      <c r="AJ20" s="28" t="s">
        <v>76</v>
      </c>
      <c r="AK20" s="28" t="s">
        <v>76</v>
      </c>
      <c r="AL20" s="28" t="s">
        <v>76</v>
      </c>
      <c r="AM20" s="28" t="s">
        <v>76</v>
      </c>
      <c r="AN20" s="27">
        <f t="shared" si="7"/>
        <v>254</v>
      </c>
      <c r="AO20" s="28" t="s">
        <v>76</v>
      </c>
      <c r="AP20" s="27">
        <f t="shared" si="8"/>
        <v>37501</v>
      </c>
      <c r="AQ20" s="27">
        <f t="shared" si="8"/>
        <v>804</v>
      </c>
      <c r="AR20" s="27">
        <f t="shared" si="8"/>
        <v>88</v>
      </c>
      <c r="AS20" s="27">
        <f t="shared" si="5"/>
        <v>722</v>
      </c>
      <c r="AT20" s="27">
        <f t="shared" si="5"/>
        <v>72</v>
      </c>
      <c r="AU20" s="27">
        <f t="shared" si="5"/>
        <v>10</v>
      </c>
      <c r="AV20" s="27">
        <f t="shared" si="5"/>
        <v>493</v>
      </c>
      <c r="AW20" s="27">
        <f t="shared" si="5"/>
        <v>37520</v>
      </c>
      <c r="AX20" s="27">
        <f t="shared" si="5"/>
        <v>9033</v>
      </c>
      <c r="AY20" s="27">
        <f t="shared" si="5"/>
        <v>5932</v>
      </c>
      <c r="AZ20" s="27">
        <f t="shared" si="5"/>
        <v>6344</v>
      </c>
      <c r="BA20" s="27">
        <f t="shared" si="5"/>
        <v>1293</v>
      </c>
      <c r="BB20" s="27">
        <f t="shared" si="5"/>
        <v>7254</v>
      </c>
      <c r="BC20" s="27">
        <f t="shared" si="5"/>
        <v>1882</v>
      </c>
      <c r="BD20" s="27">
        <f t="shared" si="5"/>
        <v>232</v>
      </c>
      <c r="BE20" s="27">
        <f t="shared" si="5"/>
        <v>2023</v>
      </c>
      <c r="BF20" s="27">
        <f t="shared" si="5"/>
        <v>152</v>
      </c>
      <c r="BG20" s="28" t="s">
        <v>76</v>
      </c>
      <c r="BH20" s="28" t="s">
        <v>76</v>
      </c>
      <c r="BI20" s="28" t="s">
        <v>76</v>
      </c>
      <c r="BJ20" s="28" t="s">
        <v>76</v>
      </c>
    </row>
    <row r="21" spans="1:62" s="16" customFormat="1" ht="18" customHeight="1" x14ac:dyDescent="0.15">
      <c r="A21" s="93"/>
      <c r="B21" s="97"/>
      <c r="C21" s="43" t="s">
        <v>78</v>
      </c>
      <c r="D21" s="27">
        <f t="shared" si="10"/>
        <v>39235</v>
      </c>
      <c r="E21" s="27">
        <f t="shared" si="10"/>
        <v>38795</v>
      </c>
      <c r="F21" s="27">
        <f t="shared" si="10"/>
        <v>17</v>
      </c>
      <c r="G21" s="27">
        <f t="shared" si="10"/>
        <v>102</v>
      </c>
      <c r="H21" s="27">
        <f t="shared" si="10"/>
        <v>363</v>
      </c>
      <c r="I21" s="27">
        <f t="shared" si="10"/>
        <v>296</v>
      </c>
      <c r="J21" s="27">
        <f>+J43+J64</f>
        <v>47</v>
      </c>
      <c r="K21" s="27">
        <f t="shared" si="4"/>
        <v>43</v>
      </c>
      <c r="L21" s="27">
        <f t="shared" si="10"/>
        <v>20453</v>
      </c>
      <c r="M21" s="27">
        <f t="shared" si="10"/>
        <v>7173</v>
      </c>
      <c r="N21" s="27">
        <f t="shared" si="10"/>
        <v>3254</v>
      </c>
      <c r="O21" s="27">
        <f t="shared" si="10"/>
        <v>4864</v>
      </c>
      <c r="P21" s="27">
        <f t="shared" si="10"/>
        <v>5162</v>
      </c>
      <c r="Q21" s="27">
        <f t="shared" si="10"/>
        <v>2676</v>
      </c>
      <c r="R21" s="27">
        <f t="shared" si="10"/>
        <v>18302</v>
      </c>
      <c r="S21" s="27">
        <f t="shared" si="10"/>
        <v>38393</v>
      </c>
      <c r="T21" s="27">
        <f t="shared" si="4"/>
        <v>1531</v>
      </c>
      <c r="U21" s="27">
        <f t="shared" si="10"/>
        <v>20</v>
      </c>
      <c r="V21" s="27">
        <f t="shared" si="10"/>
        <v>1028</v>
      </c>
      <c r="W21" s="27">
        <f t="shared" si="10"/>
        <v>529</v>
      </c>
      <c r="X21" s="27">
        <f t="shared" ref="X21:AT28" si="11">+X43+X64</f>
        <v>38379</v>
      </c>
      <c r="Y21" s="27">
        <f t="shared" si="11"/>
        <v>135</v>
      </c>
      <c r="Z21" s="27">
        <f t="shared" si="11"/>
        <v>38302</v>
      </c>
      <c r="AA21" s="27">
        <f t="shared" si="11"/>
        <v>1524</v>
      </c>
      <c r="AB21" s="27">
        <f t="shared" si="1"/>
        <v>3316</v>
      </c>
      <c r="AC21" s="27">
        <f t="shared" si="11"/>
        <v>3386</v>
      </c>
      <c r="AD21" s="27">
        <f t="shared" si="11"/>
        <v>407</v>
      </c>
      <c r="AE21" s="27">
        <f t="shared" si="11"/>
        <v>39</v>
      </c>
      <c r="AF21" s="27">
        <f t="shared" si="11"/>
        <v>19</v>
      </c>
      <c r="AG21" s="27">
        <f t="shared" si="11"/>
        <v>871</v>
      </c>
      <c r="AH21" s="27">
        <f t="shared" si="1"/>
        <v>48</v>
      </c>
      <c r="AI21" s="27">
        <f t="shared" si="1"/>
        <v>49</v>
      </c>
      <c r="AJ21" s="28" t="s">
        <v>76</v>
      </c>
      <c r="AK21" s="28" t="s">
        <v>76</v>
      </c>
      <c r="AL21" s="28" t="s">
        <v>76</v>
      </c>
      <c r="AM21" s="28" t="s">
        <v>76</v>
      </c>
      <c r="AN21" s="27">
        <f t="shared" si="7"/>
        <v>214</v>
      </c>
      <c r="AO21" s="28" t="s">
        <v>76</v>
      </c>
      <c r="AP21" s="27">
        <f t="shared" si="8"/>
        <v>38433</v>
      </c>
      <c r="AQ21" s="27">
        <f t="shared" si="8"/>
        <v>650</v>
      </c>
      <c r="AR21" s="27">
        <f t="shared" si="8"/>
        <v>90</v>
      </c>
      <c r="AS21" s="27">
        <f t="shared" si="5"/>
        <v>756</v>
      </c>
      <c r="AT21" s="27">
        <f t="shared" si="5"/>
        <v>46</v>
      </c>
      <c r="AU21" s="27">
        <f t="shared" si="5"/>
        <v>10</v>
      </c>
      <c r="AV21" s="27">
        <f t="shared" si="5"/>
        <v>444</v>
      </c>
      <c r="AW21" s="27">
        <f t="shared" si="5"/>
        <v>38473</v>
      </c>
      <c r="AX21" s="27">
        <f t="shared" si="5"/>
        <v>10075</v>
      </c>
      <c r="AY21" s="27">
        <f t="shared" si="5"/>
        <v>7027</v>
      </c>
      <c r="AZ21" s="27">
        <f t="shared" si="5"/>
        <v>7579</v>
      </c>
      <c r="BA21" s="27">
        <f t="shared" si="5"/>
        <v>1383</v>
      </c>
      <c r="BB21" s="27">
        <f t="shared" si="5"/>
        <v>7440</v>
      </c>
      <c r="BC21" s="27">
        <f t="shared" si="5"/>
        <v>1826</v>
      </c>
      <c r="BD21" s="27">
        <f t="shared" si="5"/>
        <v>195</v>
      </c>
      <c r="BE21" s="27">
        <f t="shared" si="5"/>
        <v>2201</v>
      </c>
      <c r="BF21" s="27">
        <f t="shared" si="5"/>
        <v>229</v>
      </c>
      <c r="BG21" s="28" t="s">
        <v>76</v>
      </c>
      <c r="BH21" s="28" t="s">
        <v>76</v>
      </c>
      <c r="BI21" s="28" t="s">
        <v>76</v>
      </c>
      <c r="BJ21" s="28" t="s">
        <v>76</v>
      </c>
    </row>
    <row r="22" spans="1:62" s="16" customFormat="1" ht="18" customHeight="1" x14ac:dyDescent="0.15">
      <c r="A22" s="93"/>
      <c r="B22" s="97"/>
      <c r="C22" s="44" t="s">
        <v>82</v>
      </c>
      <c r="D22" s="31">
        <f t="shared" si="10"/>
        <v>117793</v>
      </c>
      <c r="E22" s="31">
        <f t="shared" si="10"/>
        <v>116489</v>
      </c>
      <c r="F22" s="31">
        <f t="shared" si="10"/>
        <v>76</v>
      </c>
      <c r="G22" s="31">
        <f t="shared" si="10"/>
        <v>318</v>
      </c>
      <c r="H22" s="27">
        <f t="shared" si="10"/>
        <v>1306</v>
      </c>
      <c r="I22" s="31">
        <f t="shared" si="10"/>
        <v>1123</v>
      </c>
      <c r="J22" s="31">
        <f t="shared" si="10"/>
        <v>180</v>
      </c>
      <c r="K22" s="31">
        <f t="shared" si="4"/>
        <v>121</v>
      </c>
      <c r="L22" s="31">
        <f t="shared" si="10"/>
        <v>64829</v>
      </c>
      <c r="M22" s="31">
        <f t="shared" si="10"/>
        <v>22363</v>
      </c>
      <c r="N22" s="31">
        <f t="shared" si="10"/>
        <v>10202</v>
      </c>
      <c r="O22" s="31">
        <f t="shared" si="10"/>
        <v>15734</v>
      </c>
      <c r="P22" s="31">
        <f t="shared" si="10"/>
        <v>16530</v>
      </c>
      <c r="Q22" s="31">
        <f t="shared" si="10"/>
        <v>8409</v>
      </c>
      <c r="R22" s="31">
        <f t="shared" si="10"/>
        <v>51302</v>
      </c>
      <c r="S22" s="31">
        <f t="shared" si="10"/>
        <v>115488</v>
      </c>
      <c r="T22" s="31">
        <f t="shared" si="4"/>
        <v>4315</v>
      </c>
      <c r="U22" s="31">
        <f t="shared" si="10"/>
        <v>65</v>
      </c>
      <c r="V22" s="31">
        <f t="shared" si="10"/>
        <v>2761</v>
      </c>
      <c r="W22" s="31">
        <f t="shared" si="10"/>
        <v>1661</v>
      </c>
      <c r="X22" s="31">
        <f t="shared" si="11"/>
        <v>78117</v>
      </c>
      <c r="Y22" s="31">
        <f t="shared" si="11"/>
        <v>288</v>
      </c>
      <c r="Z22" s="31">
        <f t="shared" si="11"/>
        <v>115400</v>
      </c>
      <c r="AA22" s="31">
        <f t="shared" si="11"/>
        <v>5091</v>
      </c>
      <c r="AB22" s="31">
        <f t="shared" si="1"/>
        <v>9743</v>
      </c>
      <c r="AC22" s="31">
        <f t="shared" si="11"/>
        <v>9968</v>
      </c>
      <c r="AD22" s="31">
        <f t="shared" si="11"/>
        <v>1125</v>
      </c>
      <c r="AE22" s="31">
        <f t="shared" si="11"/>
        <v>125</v>
      </c>
      <c r="AF22" s="31">
        <f t="shared" si="11"/>
        <v>36</v>
      </c>
      <c r="AG22" s="31">
        <f t="shared" si="11"/>
        <v>2665</v>
      </c>
      <c r="AH22" s="31">
        <f t="shared" si="1"/>
        <v>152</v>
      </c>
      <c r="AI22" s="31">
        <f t="shared" si="1"/>
        <v>153</v>
      </c>
      <c r="AJ22" s="31">
        <f t="shared" si="1"/>
        <v>39840</v>
      </c>
      <c r="AK22" s="41">
        <f t="shared" si="1"/>
        <v>0</v>
      </c>
      <c r="AL22" s="31">
        <f t="shared" si="1"/>
        <v>0</v>
      </c>
      <c r="AM22" s="31">
        <f t="shared" ref="AJ22:AM25" si="12">+AM44+AM65</f>
        <v>40158</v>
      </c>
      <c r="AN22" s="31">
        <f t="shared" si="7"/>
        <v>817</v>
      </c>
      <c r="AO22" s="31">
        <f>+AO44+AO65</f>
        <v>829</v>
      </c>
      <c r="AP22" s="31">
        <f t="shared" si="8"/>
        <v>115694</v>
      </c>
      <c r="AQ22" s="31">
        <f t="shared" si="8"/>
        <v>2474</v>
      </c>
      <c r="AR22" s="31">
        <f t="shared" si="8"/>
        <v>259</v>
      </c>
      <c r="AS22" s="31">
        <f t="shared" si="5"/>
        <v>2178</v>
      </c>
      <c r="AT22" s="31">
        <f t="shared" si="5"/>
        <v>195</v>
      </c>
      <c r="AU22" s="31">
        <f t="shared" si="5"/>
        <v>37</v>
      </c>
      <c r="AV22" s="31">
        <f t="shared" si="5"/>
        <v>1434</v>
      </c>
      <c r="AW22" s="31">
        <f t="shared" si="5"/>
        <v>115774</v>
      </c>
      <c r="AX22" s="31">
        <f t="shared" si="5"/>
        <v>27684</v>
      </c>
      <c r="AY22" s="31">
        <f t="shared" si="5"/>
        <v>18572</v>
      </c>
      <c r="AZ22" s="31">
        <f t="shared" si="5"/>
        <v>20118</v>
      </c>
      <c r="BA22" s="31">
        <f t="shared" si="5"/>
        <v>4112</v>
      </c>
      <c r="BB22" s="31">
        <f t="shared" si="5"/>
        <v>22507</v>
      </c>
      <c r="BC22" s="31">
        <f t="shared" si="5"/>
        <v>5879</v>
      </c>
      <c r="BD22" s="31">
        <f t="shared" si="5"/>
        <v>606</v>
      </c>
      <c r="BE22" s="31">
        <f t="shared" si="5"/>
        <v>6326</v>
      </c>
      <c r="BF22" s="31">
        <f t="shared" si="5"/>
        <v>643</v>
      </c>
      <c r="BG22" s="32" t="s">
        <v>76</v>
      </c>
      <c r="BH22" s="32" t="s">
        <v>76</v>
      </c>
      <c r="BI22" s="32" t="s">
        <v>76</v>
      </c>
      <c r="BJ22" s="32" t="s">
        <v>76</v>
      </c>
    </row>
    <row r="23" spans="1:62" s="16" customFormat="1" ht="18" customHeight="1" x14ac:dyDescent="0.15">
      <c r="A23" s="93"/>
      <c r="B23" s="98" t="s">
        <v>85</v>
      </c>
      <c r="C23" s="99"/>
      <c r="D23" s="45">
        <f>+D45+D66</f>
        <v>11208</v>
      </c>
      <c r="E23" s="45">
        <f t="shared" si="10"/>
        <v>9339</v>
      </c>
      <c r="F23" s="45">
        <f t="shared" si="10"/>
        <v>68</v>
      </c>
      <c r="G23" s="45">
        <f t="shared" si="10"/>
        <v>120</v>
      </c>
      <c r="H23" s="45">
        <f t="shared" si="10"/>
        <v>134</v>
      </c>
      <c r="I23" s="45">
        <f t="shared" si="10"/>
        <v>95</v>
      </c>
      <c r="J23" s="45">
        <f t="shared" si="10"/>
        <v>37</v>
      </c>
      <c r="K23" s="45">
        <f t="shared" si="4"/>
        <v>12</v>
      </c>
      <c r="L23" s="45">
        <f>+L45+L66</f>
        <v>6003</v>
      </c>
      <c r="M23" s="45">
        <f t="shared" si="10"/>
        <v>1925</v>
      </c>
      <c r="N23" s="45">
        <f t="shared" si="10"/>
        <v>1022</v>
      </c>
      <c r="O23" s="45">
        <f t="shared" si="10"/>
        <v>1515</v>
      </c>
      <c r="P23" s="45">
        <f t="shared" si="10"/>
        <v>1541</v>
      </c>
      <c r="Q23" s="45">
        <f t="shared" si="10"/>
        <v>533</v>
      </c>
      <c r="R23" s="45">
        <f t="shared" si="10"/>
        <v>3555</v>
      </c>
      <c r="S23" s="45">
        <f t="shared" si="10"/>
        <v>9212</v>
      </c>
      <c r="T23" s="45">
        <f t="shared" si="4"/>
        <v>647</v>
      </c>
      <c r="U23" s="45">
        <f t="shared" si="10"/>
        <v>6</v>
      </c>
      <c r="V23" s="45">
        <f t="shared" si="10"/>
        <v>382</v>
      </c>
      <c r="W23" s="45">
        <f t="shared" si="10"/>
        <v>309</v>
      </c>
      <c r="X23" s="45">
        <f t="shared" si="11"/>
        <v>5461</v>
      </c>
      <c r="Y23" s="45">
        <f>+Y45+Y66</f>
        <v>70</v>
      </c>
      <c r="Z23" s="45">
        <f t="shared" si="11"/>
        <v>9300</v>
      </c>
      <c r="AA23" s="45">
        <f t="shared" si="11"/>
        <v>384</v>
      </c>
      <c r="AB23" s="45">
        <f t="shared" si="1"/>
        <v>742</v>
      </c>
      <c r="AC23" s="45">
        <f t="shared" si="11"/>
        <v>788</v>
      </c>
      <c r="AD23" s="45">
        <f t="shared" si="11"/>
        <v>85</v>
      </c>
      <c r="AE23" s="45">
        <f t="shared" si="11"/>
        <v>17</v>
      </c>
      <c r="AF23" s="45">
        <f t="shared" si="11"/>
        <v>0</v>
      </c>
      <c r="AG23" s="45">
        <f t="shared" si="11"/>
        <v>177</v>
      </c>
      <c r="AH23" s="45">
        <f t="shared" si="1"/>
        <v>6</v>
      </c>
      <c r="AI23" s="45">
        <f t="shared" si="1"/>
        <v>16</v>
      </c>
      <c r="AJ23" s="45">
        <f t="shared" si="12"/>
        <v>2974</v>
      </c>
      <c r="AK23" s="45">
        <f t="shared" si="12"/>
        <v>0</v>
      </c>
      <c r="AL23" s="45">
        <f t="shared" si="12"/>
        <v>0</v>
      </c>
      <c r="AM23" s="45">
        <f t="shared" si="12"/>
        <v>2861</v>
      </c>
      <c r="AN23" s="45">
        <f t="shared" si="7"/>
        <v>46</v>
      </c>
      <c r="AO23" s="45">
        <f>+AO45+AO66</f>
        <v>75</v>
      </c>
      <c r="AP23" s="45">
        <f t="shared" si="8"/>
        <v>8869</v>
      </c>
      <c r="AQ23" s="45">
        <f t="shared" si="8"/>
        <v>310</v>
      </c>
      <c r="AR23" s="45">
        <f t="shared" si="8"/>
        <v>52</v>
      </c>
      <c r="AS23" s="45">
        <f t="shared" si="5"/>
        <v>214</v>
      </c>
      <c r="AT23" s="45">
        <f t="shared" si="5"/>
        <v>25</v>
      </c>
      <c r="AU23" s="45">
        <f t="shared" si="5"/>
        <v>12</v>
      </c>
      <c r="AV23" s="45">
        <f t="shared" si="5"/>
        <v>285</v>
      </c>
      <c r="AW23" s="45">
        <f t="shared" si="5"/>
        <v>9247</v>
      </c>
      <c r="AX23" s="45">
        <f t="shared" si="5"/>
        <v>2252</v>
      </c>
      <c r="AY23" s="45">
        <f t="shared" si="5"/>
        <v>2459</v>
      </c>
      <c r="AZ23" s="45">
        <f t="shared" si="5"/>
        <v>1884</v>
      </c>
      <c r="BA23" s="45">
        <f t="shared" si="5"/>
        <v>446</v>
      </c>
      <c r="BB23" s="45">
        <f t="shared" si="5"/>
        <v>2425</v>
      </c>
      <c r="BC23" s="45">
        <f t="shared" si="5"/>
        <v>419</v>
      </c>
      <c r="BD23" s="45">
        <f t="shared" si="5"/>
        <v>37</v>
      </c>
      <c r="BE23" s="45">
        <f t="shared" si="5"/>
        <v>864</v>
      </c>
      <c r="BF23" s="45">
        <f t="shared" si="5"/>
        <v>38</v>
      </c>
      <c r="BG23" s="45" t="s">
        <v>76</v>
      </c>
      <c r="BH23" s="45" t="s">
        <v>76</v>
      </c>
      <c r="BI23" s="45" t="s">
        <v>76</v>
      </c>
      <c r="BJ23" s="45" t="s">
        <v>76</v>
      </c>
    </row>
    <row r="24" spans="1:62" s="16" customFormat="1" ht="18" customHeight="1" x14ac:dyDescent="0.15">
      <c r="A24" s="93"/>
      <c r="B24" s="100" t="s">
        <v>86</v>
      </c>
      <c r="C24" s="48" t="s">
        <v>87</v>
      </c>
      <c r="D24" s="45">
        <f>+D46+D67</f>
        <v>200</v>
      </c>
      <c r="E24" s="45">
        <f t="shared" si="10"/>
        <v>195</v>
      </c>
      <c r="F24" s="45">
        <f t="shared" si="10"/>
        <v>0</v>
      </c>
      <c r="G24" s="45">
        <f t="shared" si="10"/>
        <v>1</v>
      </c>
      <c r="H24" s="45">
        <f t="shared" si="10"/>
        <v>4</v>
      </c>
      <c r="I24" s="45">
        <f t="shared" si="10"/>
        <v>3</v>
      </c>
      <c r="J24" s="45">
        <f t="shared" si="10"/>
        <v>1</v>
      </c>
      <c r="K24" s="45">
        <f t="shared" si="4"/>
        <v>0</v>
      </c>
      <c r="L24" s="45">
        <f t="shared" si="10"/>
        <v>128</v>
      </c>
      <c r="M24" s="45">
        <f t="shared" si="10"/>
        <v>2</v>
      </c>
      <c r="N24" s="45">
        <f t="shared" si="10"/>
        <v>1</v>
      </c>
      <c r="O24" s="45">
        <f t="shared" si="10"/>
        <v>7</v>
      </c>
      <c r="P24" s="45">
        <f t="shared" si="10"/>
        <v>118</v>
      </c>
      <c r="Q24" s="45">
        <f t="shared" si="10"/>
        <v>52</v>
      </c>
      <c r="R24" s="45">
        <f t="shared" si="10"/>
        <v>15</v>
      </c>
      <c r="S24" s="45">
        <f t="shared" si="10"/>
        <v>192</v>
      </c>
      <c r="T24" s="45">
        <f t="shared" si="4"/>
        <v>159</v>
      </c>
      <c r="U24" s="45">
        <f t="shared" si="10"/>
        <v>1</v>
      </c>
      <c r="V24" s="45">
        <f t="shared" si="10"/>
        <v>1</v>
      </c>
      <c r="W24" s="45">
        <f t="shared" si="10"/>
        <v>135</v>
      </c>
      <c r="X24" s="45">
        <f t="shared" si="11"/>
        <v>108</v>
      </c>
      <c r="Y24" s="45">
        <f t="shared" si="11"/>
        <v>15</v>
      </c>
      <c r="Z24" s="45">
        <f t="shared" si="11"/>
        <v>188</v>
      </c>
      <c r="AA24" s="45">
        <f t="shared" si="11"/>
        <v>16</v>
      </c>
      <c r="AB24" s="45">
        <f t="shared" si="1"/>
        <v>10</v>
      </c>
      <c r="AC24" s="45">
        <f t="shared" si="11"/>
        <v>7</v>
      </c>
      <c r="AD24" s="45">
        <f t="shared" si="11"/>
        <v>2</v>
      </c>
      <c r="AE24" s="45">
        <f t="shared" si="11"/>
        <v>0</v>
      </c>
      <c r="AF24" s="45">
        <f t="shared" si="11"/>
        <v>0</v>
      </c>
      <c r="AG24" s="45">
        <f t="shared" si="11"/>
        <v>5</v>
      </c>
      <c r="AH24" s="45">
        <f t="shared" si="1"/>
        <v>0</v>
      </c>
      <c r="AI24" s="45">
        <f t="shared" si="1"/>
        <v>2</v>
      </c>
      <c r="AJ24" s="45">
        <f t="shared" si="12"/>
        <v>125</v>
      </c>
      <c r="AK24" s="45">
        <f t="shared" si="12"/>
        <v>0</v>
      </c>
      <c r="AL24" s="45">
        <f t="shared" si="12"/>
        <v>0</v>
      </c>
      <c r="AM24" s="45">
        <f t="shared" si="12"/>
        <v>38</v>
      </c>
      <c r="AN24" s="45">
        <f t="shared" si="7"/>
        <v>5</v>
      </c>
      <c r="AO24" s="45">
        <f>+AO46+AO67</f>
        <v>2</v>
      </c>
      <c r="AP24" s="45">
        <f t="shared" si="8"/>
        <v>192</v>
      </c>
      <c r="AQ24" s="45">
        <f t="shared" si="8"/>
        <v>5</v>
      </c>
      <c r="AR24" s="45">
        <f t="shared" si="8"/>
        <v>4</v>
      </c>
      <c r="AS24" s="45">
        <f>+AS46+AS67</f>
        <v>1</v>
      </c>
      <c r="AT24" s="45">
        <f>+AT46+AT67</f>
        <v>3</v>
      </c>
      <c r="AU24" s="45" t="s">
        <v>76</v>
      </c>
      <c r="AV24" s="45" t="s">
        <v>76</v>
      </c>
      <c r="AW24" s="45">
        <f t="shared" si="5"/>
        <v>185</v>
      </c>
      <c r="AX24" s="45">
        <f t="shared" si="5"/>
        <v>34</v>
      </c>
      <c r="AY24" s="45">
        <f t="shared" si="5"/>
        <v>18</v>
      </c>
      <c r="AZ24" s="45">
        <f t="shared" si="5"/>
        <v>15</v>
      </c>
      <c r="BA24" s="45">
        <f t="shared" si="5"/>
        <v>17</v>
      </c>
      <c r="BB24" s="45">
        <f t="shared" si="5"/>
        <v>14</v>
      </c>
      <c r="BC24" s="45">
        <f t="shared" si="5"/>
        <v>20</v>
      </c>
      <c r="BD24" s="45">
        <f t="shared" si="5"/>
        <v>0</v>
      </c>
      <c r="BE24" s="45">
        <f t="shared" si="5"/>
        <v>20</v>
      </c>
      <c r="BF24" s="45">
        <f t="shared" si="5"/>
        <v>18</v>
      </c>
      <c r="BG24" s="45">
        <f t="shared" si="5"/>
        <v>11</v>
      </c>
      <c r="BH24" s="45">
        <f t="shared" si="5"/>
        <v>2</v>
      </c>
      <c r="BI24" s="45">
        <f t="shared" ref="BI24:BJ28" si="13">+BI46+BI67</f>
        <v>2</v>
      </c>
      <c r="BJ24" s="45">
        <f t="shared" si="13"/>
        <v>0</v>
      </c>
    </row>
    <row r="25" spans="1:62" s="16" customFormat="1" ht="18" customHeight="1" x14ac:dyDescent="0.15">
      <c r="A25" s="93"/>
      <c r="B25" s="101"/>
      <c r="C25" s="48" t="s">
        <v>88</v>
      </c>
      <c r="D25" s="45">
        <f t="shared" ref="D25:W27" si="14">+D47+D68</f>
        <v>546</v>
      </c>
      <c r="E25" s="45">
        <f t="shared" si="14"/>
        <v>526</v>
      </c>
      <c r="F25" s="45">
        <f t="shared" si="14"/>
        <v>0</v>
      </c>
      <c r="G25" s="45">
        <f t="shared" si="14"/>
        <v>0</v>
      </c>
      <c r="H25" s="45">
        <f t="shared" si="14"/>
        <v>3</v>
      </c>
      <c r="I25" s="45">
        <f t="shared" si="14"/>
        <v>1</v>
      </c>
      <c r="J25" s="45">
        <f t="shared" si="14"/>
        <v>2</v>
      </c>
      <c r="K25" s="45">
        <f t="shared" si="4"/>
        <v>0</v>
      </c>
      <c r="L25" s="45">
        <f t="shared" si="14"/>
        <v>385</v>
      </c>
      <c r="M25" s="45">
        <f t="shared" si="14"/>
        <v>194</v>
      </c>
      <c r="N25" s="45">
        <f t="shared" si="14"/>
        <v>75</v>
      </c>
      <c r="O25" s="45">
        <f t="shared" si="14"/>
        <v>77</v>
      </c>
      <c r="P25" s="45">
        <f t="shared" si="14"/>
        <v>39</v>
      </c>
      <c r="Q25" s="45">
        <f t="shared" si="14"/>
        <v>30</v>
      </c>
      <c r="R25" s="45">
        <f t="shared" si="14"/>
        <v>162</v>
      </c>
      <c r="S25" s="45">
        <f t="shared" si="14"/>
        <v>499</v>
      </c>
      <c r="T25" s="45">
        <f t="shared" si="4"/>
        <v>11</v>
      </c>
      <c r="U25" s="45">
        <f t="shared" si="14"/>
        <v>0</v>
      </c>
      <c r="V25" s="45">
        <f t="shared" si="14"/>
        <v>27</v>
      </c>
      <c r="W25" s="45">
        <f t="shared" si="14"/>
        <v>4</v>
      </c>
      <c r="X25" s="45">
        <f t="shared" si="11"/>
        <v>168</v>
      </c>
      <c r="Y25" s="45">
        <f t="shared" si="11"/>
        <v>168</v>
      </c>
      <c r="Z25" s="45">
        <f t="shared" si="11"/>
        <v>517</v>
      </c>
      <c r="AA25" s="45">
        <f t="shared" si="11"/>
        <v>36</v>
      </c>
      <c r="AB25" s="45">
        <f t="shared" si="1"/>
        <v>40</v>
      </c>
      <c r="AC25" s="45">
        <f t="shared" si="11"/>
        <v>41</v>
      </c>
      <c r="AD25" s="45">
        <f t="shared" si="11"/>
        <v>4</v>
      </c>
      <c r="AE25" s="45">
        <f t="shared" si="11"/>
        <v>0</v>
      </c>
      <c r="AF25" s="45">
        <f t="shared" si="11"/>
        <v>0</v>
      </c>
      <c r="AG25" s="45">
        <f t="shared" si="11"/>
        <v>9</v>
      </c>
      <c r="AH25" s="45">
        <f t="shared" si="1"/>
        <v>8</v>
      </c>
      <c r="AI25" s="45">
        <f t="shared" si="1"/>
        <v>6</v>
      </c>
      <c r="AJ25" s="45">
        <f t="shared" si="12"/>
        <v>395</v>
      </c>
      <c r="AK25" s="45">
        <f t="shared" si="12"/>
        <v>0</v>
      </c>
      <c r="AL25" s="45">
        <f t="shared" si="12"/>
        <v>0</v>
      </c>
      <c r="AM25" s="45">
        <f t="shared" si="12"/>
        <v>116</v>
      </c>
      <c r="AN25" s="45">
        <f t="shared" si="7"/>
        <v>33</v>
      </c>
      <c r="AO25" s="45">
        <f>+AO47+AO68</f>
        <v>6</v>
      </c>
      <c r="AP25" s="45">
        <f t="shared" si="8"/>
        <v>531</v>
      </c>
      <c r="AQ25" s="45">
        <f t="shared" si="8"/>
        <v>19</v>
      </c>
      <c r="AR25" s="45">
        <f t="shared" si="8"/>
        <v>2</v>
      </c>
      <c r="AS25" s="45">
        <f>+AS47+AS68</f>
        <v>20</v>
      </c>
      <c r="AT25" s="45">
        <f>+AT47+AT68</f>
        <v>5</v>
      </c>
      <c r="AU25" s="45" t="s">
        <v>76</v>
      </c>
      <c r="AV25" s="45" t="s">
        <v>76</v>
      </c>
      <c r="AW25" s="45">
        <f t="shared" si="5"/>
        <v>520</v>
      </c>
      <c r="AX25" s="45">
        <f t="shared" si="5"/>
        <v>138</v>
      </c>
      <c r="AY25" s="45">
        <f t="shared" si="5"/>
        <v>89</v>
      </c>
      <c r="AZ25" s="45">
        <f t="shared" si="5"/>
        <v>15</v>
      </c>
      <c r="BA25" s="45">
        <f t="shared" si="5"/>
        <v>11</v>
      </c>
      <c r="BB25" s="45">
        <f t="shared" si="5"/>
        <v>47</v>
      </c>
      <c r="BC25" s="45">
        <f t="shared" si="5"/>
        <v>17</v>
      </c>
      <c r="BD25" s="45">
        <f t="shared" si="5"/>
        <v>3</v>
      </c>
      <c r="BE25" s="45">
        <f t="shared" si="5"/>
        <v>20</v>
      </c>
      <c r="BF25" s="45">
        <f t="shared" si="5"/>
        <v>1</v>
      </c>
      <c r="BG25" s="45">
        <f>+BG47+BG68</f>
        <v>45</v>
      </c>
      <c r="BH25" s="45">
        <f>+BH47+BH68</f>
        <v>4</v>
      </c>
      <c r="BI25" s="45">
        <f t="shared" si="13"/>
        <v>0</v>
      </c>
      <c r="BJ25" s="45">
        <f t="shared" si="13"/>
        <v>18</v>
      </c>
    </row>
    <row r="26" spans="1:62" s="16" customFormat="1" ht="18" customHeight="1" x14ac:dyDescent="0.15">
      <c r="A26" s="93"/>
      <c r="B26" s="101"/>
      <c r="C26" s="48" t="s">
        <v>89</v>
      </c>
      <c r="D26" s="45">
        <f t="shared" si="14"/>
        <v>2105</v>
      </c>
      <c r="E26" s="45">
        <f t="shared" si="14"/>
        <v>1787</v>
      </c>
      <c r="F26" s="45">
        <f t="shared" si="14"/>
        <v>8</v>
      </c>
      <c r="G26" s="45">
        <f t="shared" si="14"/>
        <v>2</v>
      </c>
      <c r="H26" s="45">
        <f t="shared" si="14"/>
        <v>610</v>
      </c>
      <c r="I26" s="45">
        <f t="shared" si="14"/>
        <v>301</v>
      </c>
      <c r="J26" s="45">
        <f t="shared" si="14"/>
        <v>72</v>
      </c>
      <c r="K26" s="45">
        <f t="shared" si="4"/>
        <v>461</v>
      </c>
      <c r="L26" s="45">
        <f t="shared" si="14"/>
        <v>378</v>
      </c>
      <c r="M26" s="45">
        <f t="shared" si="14"/>
        <v>90</v>
      </c>
      <c r="N26" s="45">
        <f t="shared" si="14"/>
        <v>65</v>
      </c>
      <c r="O26" s="45">
        <f t="shared" si="14"/>
        <v>137</v>
      </c>
      <c r="P26" s="45">
        <f t="shared" si="14"/>
        <v>81</v>
      </c>
      <c r="Q26" s="45">
        <f t="shared" si="14"/>
        <v>53</v>
      </c>
      <c r="R26" s="45">
        <f t="shared" si="14"/>
        <v>150</v>
      </c>
      <c r="S26" s="45">
        <f t="shared" si="14"/>
        <v>1683</v>
      </c>
      <c r="T26" s="45">
        <f t="shared" si="4"/>
        <v>361</v>
      </c>
      <c r="U26" s="45">
        <f t="shared" si="14"/>
        <v>7</v>
      </c>
      <c r="V26" s="45">
        <f t="shared" si="14"/>
        <v>54</v>
      </c>
      <c r="W26" s="45">
        <f t="shared" si="14"/>
        <v>360</v>
      </c>
      <c r="X26" s="45">
        <f t="shared" si="11"/>
        <v>334</v>
      </c>
      <c r="Y26" s="45">
        <f t="shared" si="11"/>
        <v>24</v>
      </c>
      <c r="Z26" s="45">
        <f t="shared" si="11"/>
        <v>1653</v>
      </c>
      <c r="AA26" s="45">
        <f t="shared" si="11"/>
        <v>188</v>
      </c>
      <c r="AB26" s="45">
        <f t="shared" si="11"/>
        <v>120</v>
      </c>
      <c r="AC26" s="45">
        <f t="shared" si="11"/>
        <v>167</v>
      </c>
      <c r="AD26" s="45">
        <f t="shared" si="11"/>
        <v>22</v>
      </c>
      <c r="AE26" s="45">
        <f t="shared" si="11"/>
        <v>2</v>
      </c>
      <c r="AF26" s="45">
        <f t="shared" si="11"/>
        <v>0</v>
      </c>
      <c r="AG26" s="45">
        <f t="shared" si="11"/>
        <v>30</v>
      </c>
      <c r="AH26" s="45">
        <f t="shared" si="11"/>
        <v>3</v>
      </c>
      <c r="AI26" s="45">
        <f t="shared" si="11"/>
        <v>8</v>
      </c>
      <c r="AJ26" s="45">
        <f t="shared" si="11"/>
        <v>1335</v>
      </c>
      <c r="AK26" s="45">
        <f t="shared" si="11"/>
        <v>0</v>
      </c>
      <c r="AL26" s="45">
        <f t="shared" si="11"/>
        <v>0</v>
      </c>
      <c r="AM26" s="45">
        <f t="shared" si="11"/>
        <v>396</v>
      </c>
      <c r="AN26" s="45">
        <f t="shared" si="11"/>
        <v>229</v>
      </c>
      <c r="AO26" s="45">
        <f t="shared" si="11"/>
        <v>36</v>
      </c>
      <c r="AP26" s="45">
        <f t="shared" si="11"/>
        <v>1631</v>
      </c>
      <c r="AQ26" s="45">
        <f t="shared" si="11"/>
        <v>53</v>
      </c>
      <c r="AR26" s="45">
        <f t="shared" si="11"/>
        <v>19</v>
      </c>
      <c r="AS26" s="45">
        <f t="shared" si="11"/>
        <v>117</v>
      </c>
      <c r="AT26" s="45">
        <f t="shared" si="11"/>
        <v>40</v>
      </c>
      <c r="AU26" s="45" t="s">
        <v>76</v>
      </c>
      <c r="AV26" s="45" t="s">
        <v>76</v>
      </c>
      <c r="AW26" s="45">
        <f t="shared" si="5"/>
        <v>1624</v>
      </c>
      <c r="AX26" s="45">
        <f t="shared" si="5"/>
        <v>199</v>
      </c>
      <c r="AY26" s="45">
        <f t="shared" si="5"/>
        <v>83</v>
      </c>
      <c r="AZ26" s="45">
        <f t="shared" si="5"/>
        <v>124</v>
      </c>
      <c r="BA26" s="45">
        <f t="shared" si="5"/>
        <v>34</v>
      </c>
      <c r="BB26" s="45">
        <f t="shared" si="5"/>
        <v>262</v>
      </c>
      <c r="BC26" s="45">
        <f t="shared" si="5"/>
        <v>200</v>
      </c>
      <c r="BD26" s="45">
        <f t="shared" si="5"/>
        <v>11</v>
      </c>
      <c r="BE26" s="45">
        <f t="shared" si="5"/>
        <v>181</v>
      </c>
      <c r="BF26" s="45">
        <f t="shared" si="5"/>
        <v>49</v>
      </c>
      <c r="BG26" s="45">
        <f t="shared" si="5"/>
        <v>69</v>
      </c>
      <c r="BH26" s="45">
        <f t="shared" si="5"/>
        <v>15</v>
      </c>
      <c r="BI26" s="45">
        <f t="shared" si="13"/>
        <v>0</v>
      </c>
      <c r="BJ26" s="45">
        <f t="shared" si="13"/>
        <v>53</v>
      </c>
    </row>
    <row r="27" spans="1:62" s="16" customFormat="1" ht="18" customHeight="1" x14ac:dyDescent="0.15">
      <c r="A27" s="93"/>
      <c r="B27" s="101"/>
      <c r="C27" s="48" t="s">
        <v>90</v>
      </c>
      <c r="D27" s="45">
        <f>+D49+D70</f>
        <v>10329</v>
      </c>
      <c r="E27" s="45">
        <f t="shared" si="14"/>
        <v>9969</v>
      </c>
      <c r="F27" s="45">
        <f t="shared" si="14"/>
        <v>49</v>
      </c>
      <c r="G27" s="45">
        <f t="shared" si="14"/>
        <v>373</v>
      </c>
      <c r="H27" s="45">
        <f t="shared" si="14"/>
        <v>119</v>
      </c>
      <c r="I27" s="45">
        <f t="shared" si="14"/>
        <v>75</v>
      </c>
      <c r="J27" s="45">
        <f t="shared" si="14"/>
        <v>35</v>
      </c>
      <c r="K27" s="45">
        <f t="shared" si="4"/>
        <v>34</v>
      </c>
      <c r="L27" s="45">
        <f t="shared" si="14"/>
        <v>6364</v>
      </c>
      <c r="M27" s="45">
        <f t="shared" si="14"/>
        <v>2772</v>
      </c>
      <c r="N27" s="45">
        <f t="shared" si="14"/>
        <v>1348</v>
      </c>
      <c r="O27" s="45">
        <f t="shared" si="14"/>
        <v>1569</v>
      </c>
      <c r="P27" s="45">
        <f t="shared" si="14"/>
        <v>675</v>
      </c>
      <c r="Q27" s="45">
        <f t="shared" si="14"/>
        <v>369</v>
      </c>
      <c r="R27" s="45">
        <f t="shared" si="14"/>
        <v>1728</v>
      </c>
      <c r="S27" s="45">
        <f t="shared" si="14"/>
        <v>9736</v>
      </c>
      <c r="T27" s="45">
        <f t="shared" si="4"/>
        <v>822</v>
      </c>
      <c r="U27" s="45">
        <f t="shared" si="14"/>
        <v>11</v>
      </c>
      <c r="V27" s="45">
        <f t="shared" si="14"/>
        <v>247</v>
      </c>
      <c r="W27" s="45">
        <f t="shared" si="14"/>
        <v>669</v>
      </c>
      <c r="X27" s="45">
        <f t="shared" si="11"/>
        <v>5370</v>
      </c>
      <c r="Y27" s="45">
        <f t="shared" si="11"/>
        <v>96</v>
      </c>
      <c r="Z27" s="45">
        <f t="shared" si="11"/>
        <v>9622</v>
      </c>
      <c r="AA27" s="45">
        <f t="shared" si="11"/>
        <v>960</v>
      </c>
      <c r="AB27" s="45">
        <f t="shared" si="11"/>
        <v>694</v>
      </c>
      <c r="AC27" s="45">
        <f t="shared" si="11"/>
        <v>735</v>
      </c>
      <c r="AD27" s="45">
        <f t="shared" si="11"/>
        <v>84</v>
      </c>
      <c r="AE27" s="45">
        <f t="shared" si="11"/>
        <v>14</v>
      </c>
      <c r="AF27" s="45">
        <f t="shared" si="11"/>
        <v>5</v>
      </c>
      <c r="AG27" s="45">
        <f t="shared" si="11"/>
        <v>221</v>
      </c>
      <c r="AH27" s="45">
        <f t="shared" si="11"/>
        <v>25</v>
      </c>
      <c r="AI27" s="45">
        <f t="shared" si="11"/>
        <v>9</v>
      </c>
      <c r="AJ27" s="45">
        <f t="shared" si="11"/>
        <v>6725</v>
      </c>
      <c r="AK27" s="45">
        <f t="shared" si="11"/>
        <v>0</v>
      </c>
      <c r="AL27" s="45">
        <f t="shared" si="11"/>
        <v>0</v>
      </c>
      <c r="AM27" s="45">
        <f t="shared" si="11"/>
        <v>2773</v>
      </c>
      <c r="AN27" s="45">
        <f t="shared" si="11"/>
        <v>764</v>
      </c>
      <c r="AO27" s="45">
        <f t="shared" si="11"/>
        <v>163</v>
      </c>
      <c r="AP27" s="45">
        <f t="shared" si="11"/>
        <v>9876</v>
      </c>
      <c r="AQ27" s="45">
        <f t="shared" si="11"/>
        <v>205</v>
      </c>
      <c r="AR27" s="45">
        <f t="shared" si="11"/>
        <v>51</v>
      </c>
      <c r="AS27" s="45">
        <f t="shared" si="11"/>
        <v>272</v>
      </c>
      <c r="AT27" s="45">
        <f t="shared" si="11"/>
        <v>64</v>
      </c>
      <c r="AU27" s="45" t="s">
        <v>76</v>
      </c>
      <c r="AV27" s="45" t="s">
        <v>76</v>
      </c>
      <c r="AW27" s="45">
        <f t="shared" si="5"/>
        <v>9729</v>
      </c>
      <c r="AX27" s="45">
        <f t="shared" si="5"/>
        <v>1612</v>
      </c>
      <c r="AY27" s="45">
        <f t="shared" si="5"/>
        <v>1441</v>
      </c>
      <c r="AZ27" s="45">
        <f t="shared" si="5"/>
        <v>989</v>
      </c>
      <c r="BA27" s="45">
        <f t="shared" si="5"/>
        <v>505</v>
      </c>
      <c r="BB27" s="45">
        <f t="shared" si="5"/>
        <v>2438</v>
      </c>
      <c r="BC27" s="45">
        <f t="shared" si="5"/>
        <v>816</v>
      </c>
      <c r="BD27" s="45">
        <f t="shared" si="5"/>
        <v>54</v>
      </c>
      <c r="BE27" s="45">
        <f t="shared" si="5"/>
        <v>1205</v>
      </c>
      <c r="BF27" s="45">
        <f t="shared" si="5"/>
        <v>193</v>
      </c>
      <c r="BG27" s="45">
        <f t="shared" si="5"/>
        <v>672</v>
      </c>
      <c r="BH27" s="45">
        <f t="shared" si="5"/>
        <v>207</v>
      </c>
      <c r="BI27" s="45">
        <f t="shared" si="13"/>
        <v>8</v>
      </c>
      <c r="BJ27" s="45">
        <f t="shared" si="13"/>
        <v>315</v>
      </c>
    </row>
    <row r="28" spans="1:62" s="16" customFormat="1" ht="18" customHeight="1" x14ac:dyDescent="0.15">
      <c r="A28" s="93"/>
      <c r="B28" s="102"/>
      <c r="C28" s="48" t="s">
        <v>91</v>
      </c>
      <c r="D28" s="45">
        <f t="shared" ref="D28:AT28" si="15">+D50+D71</f>
        <v>192</v>
      </c>
      <c r="E28" s="45">
        <f t="shared" si="15"/>
        <v>62</v>
      </c>
      <c r="F28" s="45">
        <f t="shared" si="15"/>
        <v>0</v>
      </c>
      <c r="G28" s="45">
        <f t="shared" si="15"/>
        <v>8</v>
      </c>
      <c r="H28" s="45">
        <f t="shared" si="15"/>
        <v>1</v>
      </c>
      <c r="I28" s="45">
        <f t="shared" si="15"/>
        <v>1</v>
      </c>
      <c r="J28" s="45">
        <f t="shared" si="15"/>
        <v>0</v>
      </c>
      <c r="K28" s="45">
        <f t="shared" si="4"/>
        <v>0</v>
      </c>
      <c r="L28" s="45">
        <f t="shared" si="15"/>
        <v>57</v>
      </c>
      <c r="M28" s="45">
        <f t="shared" si="15"/>
        <v>27</v>
      </c>
      <c r="N28" s="45">
        <f t="shared" si="15"/>
        <v>7</v>
      </c>
      <c r="O28" s="45">
        <f t="shared" si="15"/>
        <v>10</v>
      </c>
      <c r="P28" s="45">
        <f t="shared" si="15"/>
        <v>13</v>
      </c>
      <c r="Q28" s="45">
        <f t="shared" si="15"/>
        <v>12</v>
      </c>
      <c r="R28" s="45">
        <f t="shared" si="15"/>
        <v>7</v>
      </c>
      <c r="S28" s="45">
        <f t="shared" si="15"/>
        <v>59</v>
      </c>
      <c r="T28" s="45">
        <f t="shared" si="4"/>
        <v>14</v>
      </c>
      <c r="U28" s="45">
        <f t="shared" si="15"/>
        <v>0</v>
      </c>
      <c r="V28" s="45">
        <f t="shared" si="15"/>
        <v>9</v>
      </c>
      <c r="W28" s="45">
        <f>+W50+W71</f>
        <v>5</v>
      </c>
      <c r="X28" s="45">
        <f t="shared" si="15"/>
        <v>38</v>
      </c>
      <c r="Y28" s="45">
        <f t="shared" si="15"/>
        <v>0</v>
      </c>
      <c r="Z28" s="45">
        <f t="shared" si="15"/>
        <v>61</v>
      </c>
      <c r="AA28" s="45">
        <f t="shared" si="15"/>
        <v>3</v>
      </c>
      <c r="AB28" s="45">
        <f t="shared" si="11"/>
        <v>12</v>
      </c>
      <c r="AC28" s="45">
        <f t="shared" si="15"/>
        <v>12</v>
      </c>
      <c r="AD28" s="45">
        <f t="shared" si="15"/>
        <v>0</v>
      </c>
      <c r="AE28" s="45">
        <f t="shared" si="15"/>
        <v>0</v>
      </c>
      <c r="AF28" s="45">
        <f t="shared" si="15"/>
        <v>0</v>
      </c>
      <c r="AG28" s="45">
        <f t="shared" si="15"/>
        <v>4</v>
      </c>
      <c r="AH28" s="45">
        <f t="shared" si="11"/>
        <v>3</v>
      </c>
      <c r="AI28" s="45">
        <f t="shared" si="11"/>
        <v>0</v>
      </c>
      <c r="AJ28" s="45">
        <f t="shared" si="15"/>
        <v>55</v>
      </c>
      <c r="AK28" s="45">
        <f t="shared" si="15"/>
        <v>0</v>
      </c>
      <c r="AL28" s="45">
        <f t="shared" si="15"/>
        <v>0</v>
      </c>
      <c r="AM28" s="45">
        <f t="shared" si="15"/>
        <v>2</v>
      </c>
      <c r="AN28" s="45">
        <f t="shared" si="15"/>
        <v>3</v>
      </c>
      <c r="AO28" s="45">
        <f t="shared" si="15"/>
        <v>0</v>
      </c>
      <c r="AP28" s="45">
        <f t="shared" si="15"/>
        <v>61</v>
      </c>
      <c r="AQ28" s="45">
        <f t="shared" si="15"/>
        <v>1</v>
      </c>
      <c r="AR28" s="45">
        <f t="shared" si="15"/>
        <v>0</v>
      </c>
      <c r="AS28" s="45">
        <f t="shared" si="15"/>
        <v>7</v>
      </c>
      <c r="AT28" s="45">
        <f t="shared" si="15"/>
        <v>0</v>
      </c>
      <c r="AU28" s="45" t="s">
        <v>76</v>
      </c>
      <c r="AV28" s="45" t="s">
        <v>76</v>
      </c>
      <c r="AW28" s="45">
        <f t="shared" si="5"/>
        <v>59</v>
      </c>
      <c r="AX28" s="45">
        <f t="shared" si="5"/>
        <v>21</v>
      </c>
      <c r="AY28" s="45">
        <f t="shared" si="5"/>
        <v>11</v>
      </c>
      <c r="AZ28" s="45">
        <f t="shared" si="5"/>
        <v>8</v>
      </c>
      <c r="BA28" s="45">
        <f t="shared" si="5"/>
        <v>1</v>
      </c>
      <c r="BB28" s="45">
        <f t="shared" si="5"/>
        <v>37</v>
      </c>
      <c r="BC28" s="45">
        <f t="shared" si="5"/>
        <v>1</v>
      </c>
      <c r="BD28" s="45">
        <f t="shared" si="5"/>
        <v>0</v>
      </c>
      <c r="BE28" s="45">
        <f t="shared" si="5"/>
        <v>4</v>
      </c>
      <c r="BF28" s="45">
        <f t="shared" si="5"/>
        <v>0</v>
      </c>
      <c r="BG28" s="45">
        <f>+BG50+BG71</f>
        <v>16</v>
      </c>
      <c r="BH28" s="45">
        <f>+BH50+BH71</f>
        <v>1</v>
      </c>
      <c r="BI28" s="45">
        <f t="shared" si="13"/>
        <v>0</v>
      </c>
      <c r="BJ28" s="45">
        <f t="shared" si="13"/>
        <v>12</v>
      </c>
    </row>
    <row r="29" spans="1:62" s="16" customFormat="1" ht="18" customHeight="1" x14ac:dyDescent="0.15">
      <c r="A29" s="94"/>
      <c r="B29" s="103" t="s">
        <v>92</v>
      </c>
      <c r="C29" s="104"/>
      <c r="D29" s="45">
        <f>+D14+D18+D22+D24+D25+D26+D23+D27+D28</f>
        <v>979670</v>
      </c>
      <c r="E29" s="45">
        <f t="shared" ref="E29:W29" si="16">+E14+E18+E22+E24+E25+E26+E23+E27+E28</f>
        <v>955279</v>
      </c>
      <c r="F29" s="45">
        <f t="shared" si="16"/>
        <v>881</v>
      </c>
      <c r="G29" s="45">
        <f t="shared" si="16"/>
        <v>11412</v>
      </c>
      <c r="H29" s="45">
        <f t="shared" si="16"/>
        <v>14031</v>
      </c>
      <c r="I29" s="45">
        <f t="shared" si="16"/>
        <v>9260</v>
      </c>
      <c r="J29" s="45">
        <f t="shared" si="16"/>
        <v>1052</v>
      </c>
      <c r="K29" s="45">
        <f>+K14+K18+K22+K24+K25+K26+K23+K27+K28</f>
        <v>2270</v>
      </c>
      <c r="L29" s="45">
        <f t="shared" si="16"/>
        <v>809232</v>
      </c>
      <c r="M29" s="45">
        <f>+M14+M18+M22+M24+M25+M26+M23+M27+M28</f>
        <v>432928</v>
      </c>
      <c r="N29" s="45">
        <f>+N14+N18+N22+N24+N25+N26+N23+N27+N28</f>
        <v>117329</v>
      </c>
      <c r="O29" s="45">
        <f t="shared" si="16"/>
        <v>137509</v>
      </c>
      <c r="P29" s="45">
        <f t="shared" si="16"/>
        <v>121461</v>
      </c>
      <c r="Q29" s="45">
        <f t="shared" si="16"/>
        <v>83602.48</v>
      </c>
      <c r="R29" s="45">
        <f t="shared" si="16"/>
        <v>147556</v>
      </c>
      <c r="S29" s="45">
        <f t="shared" si="16"/>
        <v>949062</v>
      </c>
      <c r="T29" s="45">
        <f>+T14+T18+T22+T24+T25+T26+T23+T27+T28</f>
        <v>88454</v>
      </c>
      <c r="U29" s="45">
        <f t="shared" si="16"/>
        <v>506</v>
      </c>
      <c r="V29" s="45">
        <f t="shared" si="16"/>
        <v>69532</v>
      </c>
      <c r="W29" s="45">
        <f t="shared" si="16"/>
        <v>22432</v>
      </c>
      <c r="X29" s="45">
        <f>+X14+X18+X22+X24+X25+X26+X23+X27+X28</f>
        <v>637113</v>
      </c>
      <c r="Y29" s="45">
        <f t="shared" ref="Y29:AR29" si="17">+Y14+Y18+Y22+Y24+Y25+Y26+Y23+Y27+Y28</f>
        <v>3877</v>
      </c>
      <c r="Z29" s="45">
        <f t="shared" si="17"/>
        <v>950296</v>
      </c>
      <c r="AA29" s="45">
        <f t="shared" si="17"/>
        <v>72848.3</v>
      </c>
      <c r="AB29" s="45">
        <f>+AB14+AB18+AB22+AB24+AB25+AB26+AB23+AB27+AB28</f>
        <v>169853</v>
      </c>
      <c r="AC29" s="45">
        <f t="shared" si="17"/>
        <v>151387</v>
      </c>
      <c r="AD29" s="45">
        <f t="shared" si="17"/>
        <v>25207</v>
      </c>
      <c r="AE29" s="45">
        <f t="shared" si="17"/>
        <v>1585</v>
      </c>
      <c r="AF29" s="45">
        <f t="shared" si="17"/>
        <v>449</v>
      </c>
      <c r="AG29" s="45">
        <f t="shared" si="17"/>
        <v>38055</v>
      </c>
      <c r="AH29" s="45">
        <f>+AH14+AH18+AH22+AH24+AH25+AH26+AH23+AH27+AH28</f>
        <v>4856</v>
      </c>
      <c r="AI29" s="45">
        <f>+AI14+AI18+AI22+AI24+AI25+AI26+AI23+AI27+AI28</f>
        <v>3298</v>
      </c>
      <c r="AJ29" s="45">
        <f t="shared" si="17"/>
        <v>872673.38</v>
      </c>
      <c r="AK29" s="45">
        <f>+AK14+AK18+AK22+AK24+AK25+AK26+AK23+AK27+AK28</f>
        <v>0</v>
      </c>
      <c r="AL29" s="45">
        <f t="shared" si="17"/>
        <v>1541</v>
      </c>
      <c r="AM29" s="45">
        <f t="shared" si="17"/>
        <v>222783</v>
      </c>
      <c r="AN29" s="45">
        <f t="shared" si="17"/>
        <v>8032</v>
      </c>
      <c r="AO29" s="45">
        <f t="shared" si="17"/>
        <v>4103</v>
      </c>
      <c r="AP29" s="45">
        <f t="shared" si="17"/>
        <v>960581.34</v>
      </c>
      <c r="AQ29" s="45">
        <f t="shared" si="17"/>
        <v>11093</v>
      </c>
      <c r="AR29" s="45">
        <f t="shared" si="17"/>
        <v>1135</v>
      </c>
      <c r="AS29" s="45">
        <f>+AS14+AS18+AS22+AS24+AS25+AS26+AS23+AS27+AS28</f>
        <v>26865</v>
      </c>
      <c r="AT29" s="45">
        <f>+AT14+AT18+AT22+AT24+AT25+AT26+AT23+AT27+AT28</f>
        <v>2982</v>
      </c>
      <c r="AU29" s="45">
        <f>SUM(AU14,AU18,AU22:AU23)</f>
        <v>1340</v>
      </c>
      <c r="AV29" s="45">
        <f>SUM(AV14,AV18,AV22:AV23)</f>
        <v>11755</v>
      </c>
      <c r="AW29" s="45">
        <f>+AW14+AW18+AW22+AW24+AW25+AW26+AW23+AW27+AW28</f>
        <v>950733</v>
      </c>
      <c r="AX29" s="45">
        <f t="shared" ref="AX29:BF29" si="18">+AX14+AX18+AX22+AX24+AX25+AX26+AX23+AX27+AX28</f>
        <v>173122</v>
      </c>
      <c r="AY29" s="45">
        <f t="shared" si="18"/>
        <v>123667</v>
      </c>
      <c r="AZ29" s="45">
        <f t="shared" si="18"/>
        <v>95373</v>
      </c>
      <c r="BA29" s="45">
        <f t="shared" si="18"/>
        <v>17781</v>
      </c>
      <c r="BB29" s="45">
        <f t="shared" si="18"/>
        <v>92189</v>
      </c>
      <c r="BC29" s="45">
        <f t="shared" si="18"/>
        <v>38431</v>
      </c>
      <c r="BD29" s="45">
        <f t="shared" si="18"/>
        <v>1808</v>
      </c>
      <c r="BE29" s="45">
        <f>+BE14+BE18+BE22+BE24+BE25+BE26+BE23+BE27+BE28</f>
        <v>40755</v>
      </c>
      <c r="BF29" s="45">
        <f t="shared" si="18"/>
        <v>15950</v>
      </c>
      <c r="BG29" s="45">
        <f>SUM(BG14,BG18,BG24:BG28)</f>
        <v>107147</v>
      </c>
      <c r="BH29" s="45">
        <f t="shared" ref="BH29:BJ29" si="19">SUM(BH14,BH18,BH24:BH28)</f>
        <v>23738</v>
      </c>
      <c r="BI29" s="45">
        <f t="shared" si="19"/>
        <v>1129</v>
      </c>
      <c r="BJ29" s="45">
        <f t="shared" si="19"/>
        <v>49125</v>
      </c>
    </row>
    <row r="30" spans="1:62" s="16" customFormat="1" ht="18" customHeight="1" x14ac:dyDescent="0.15">
      <c r="A30" s="93" t="s">
        <v>93</v>
      </c>
      <c r="B30" s="106" t="s">
        <v>74</v>
      </c>
      <c r="C30" s="54" t="s">
        <v>75</v>
      </c>
      <c r="D30" s="41">
        <v>52204</v>
      </c>
      <c r="E30" s="41">
        <v>51737</v>
      </c>
      <c r="F30" s="41">
        <v>12</v>
      </c>
      <c r="G30" s="41">
        <v>378</v>
      </c>
      <c r="H30" s="41">
        <v>440</v>
      </c>
      <c r="I30" s="41">
        <v>157</v>
      </c>
      <c r="J30" s="41">
        <v>37</v>
      </c>
      <c r="K30" s="41">
        <v>63</v>
      </c>
      <c r="L30" s="41">
        <v>50803</v>
      </c>
      <c r="M30" s="41">
        <v>36515</v>
      </c>
      <c r="N30" s="41">
        <v>8644</v>
      </c>
      <c r="O30" s="41">
        <v>4513</v>
      </c>
      <c r="P30" s="41">
        <v>1131</v>
      </c>
      <c r="Q30" s="41">
        <v>881</v>
      </c>
      <c r="R30" s="41">
        <v>1017</v>
      </c>
      <c r="S30" s="41">
        <v>51635</v>
      </c>
      <c r="T30" s="41">
        <v>4618</v>
      </c>
      <c r="U30" s="41">
        <v>35</v>
      </c>
      <c r="V30" s="41">
        <v>3467</v>
      </c>
      <c r="W30" s="41">
        <v>1309</v>
      </c>
      <c r="X30" s="41">
        <v>51589</v>
      </c>
      <c r="Y30" s="41">
        <v>472</v>
      </c>
      <c r="Z30" s="41">
        <v>51708</v>
      </c>
      <c r="AA30" s="41">
        <v>5983</v>
      </c>
      <c r="AB30" s="41">
        <v>10461</v>
      </c>
      <c r="AC30" s="41">
        <v>8230</v>
      </c>
      <c r="AD30" s="41">
        <v>2535</v>
      </c>
      <c r="AE30" s="41">
        <v>152</v>
      </c>
      <c r="AF30" s="41">
        <v>47</v>
      </c>
      <c r="AG30" s="41">
        <v>2230</v>
      </c>
      <c r="AH30" s="41">
        <v>321</v>
      </c>
      <c r="AI30" s="41">
        <v>274</v>
      </c>
      <c r="AJ30" s="41">
        <v>51636</v>
      </c>
      <c r="AK30" s="41">
        <v>0</v>
      </c>
      <c r="AL30" s="41">
        <v>250</v>
      </c>
      <c r="AM30" s="41">
        <v>51197</v>
      </c>
      <c r="AN30" s="41">
        <v>662</v>
      </c>
      <c r="AO30" s="41">
        <v>861</v>
      </c>
      <c r="AP30" s="41">
        <v>51897</v>
      </c>
      <c r="AQ30" s="41">
        <v>80</v>
      </c>
      <c r="AR30" s="41">
        <v>24</v>
      </c>
      <c r="AS30" s="41">
        <v>1937</v>
      </c>
      <c r="AT30" s="41">
        <v>91</v>
      </c>
      <c r="AU30" s="41">
        <v>187</v>
      </c>
      <c r="AV30" s="41">
        <v>614</v>
      </c>
      <c r="AW30" s="41">
        <v>51624</v>
      </c>
      <c r="AX30" s="41">
        <v>5478</v>
      </c>
      <c r="AY30" s="41">
        <v>6119</v>
      </c>
      <c r="AZ30" s="41">
        <v>2254</v>
      </c>
      <c r="BA30" s="41">
        <v>155</v>
      </c>
      <c r="BB30" s="41">
        <v>1131</v>
      </c>
      <c r="BC30" s="41">
        <v>969</v>
      </c>
      <c r="BD30" s="41">
        <v>17</v>
      </c>
      <c r="BE30" s="41">
        <v>984</v>
      </c>
      <c r="BF30" s="41">
        <v>1288</v>
      </c>
      <c r="BG30" s="41">
        <v>632</v>
      </c>
      <c r="BH30" s="41" t="s">
        <v>76</v>
      </c>
      <c r="BI30" s="41" t="s">
        <v>76</v>
      </c>
      <c r="BJ30" s="41" t="s">
        <v>76</v>
      </c>
    </row>
    <row r="31" spans="1:62" s="16" customFormat="1" ht="18" customHeight="1" x14ac:dyDescent="0.15">
      <c r="A31" s="93"/>
      <c r="B31" s="96"/>
      <c r="C31" s="26" t="s">
        <v>77</v>
      </c>
      <c r="D31" s="27">
        <v>52302</v>
      </c>
      <c r="E31" s="27">
        <v>51671</v>
      </c>
      <c r="F31" s="27">
        <v>12</v>
      </c>
      <c r="G31" s="27">
        <v>583</v>
      </c>
      <c r="H31" s="27">
        <v>469</v>
      </c>
      <c r="I31" s="27">
        <v>190</v>
      </c>
      <c r="J31" s="27">
        <v>48</v>
      </c>
      <c r="K31" s="27">
        <v>63</v>
      </c>
      <c r="L31" s="27">
        <v>50366</v>
      </c>
      <c r="M31" s="27">
        <v>34436</v>
      </c>
      <c r="N31" s="27">
        <v>7599</v>
      </c>
      <c r="O31" s="27">
        <v>5694</v>
      </c>
      <c r="P31" s="27">
        <v>2637</v>
      </c>
      <c r="Q31" s="27">
        <v>1392</v>
      </c>
      <c r="R31" s="27">
        <v>1436</v>
      </c>
      <c r="S31" s="27">
        <v>51425</v>
      </c>
      <c r="T31" s="27">
        <v>4759</v>
      </c>
      <c r="U31" s="27">
        <v>22</v>
      </c>
      <c r="V31" s="27">
        <v>3691</v>
      </c>
      <c r="W31" s="27">
        <v>1282</v>
      </c>
      <c r="X31" s="27">
        <v>51546</v>
      </c>
      <c r="Y31" s="27">
        <v>312</v>
      </c>
      <c r="Z31" s="27">
        <v>51573</v>
      </c>
      <c r="AA31" s="27">
        <v>4832</v>
      </c>
      <c r="AB31" s="27">
        <v>10872</v>
      </c>
      <c r="AC31" s="27">
        <v>8916</v>
      </c>
      <c r="AD31" s="27">
        <v>2317</v>
      </c>
      <c r="AE31" s="27">
        <v>92</v>
      </c>
      <c r="AF31" s="27">
        <v>35</v>
      </c>
      <c r="AG31" s="27">
        <v>2273</v>
      </c>
      <c r="AH31" s="27">
        <v>322</v>
      </c>
      <c r="AI31" s="27">
        <v>275</v>
      </c>
      <c r="AJ31" s="27">
        <v>51608</v>
      </c>
      <c r="AK31" s="27">
        <v>0</v>
      </c>
      <c r="AL31" s="27">
        <v>80</v>
      </c>
      <c r="AM31" s="28" t="s">
        <v>76</v>
      </c>
      <c r="AN31" s="27">
        <v>373</v>
      </c>
      <c r="AO31" s="28" t="s">
        <v>76</v>
      </c>
      <c r="AP31" s="27">
        <v>51854</v>
      </c>
      <c r="AQ31" s="27">
        <v>102</v>
      </c>
      <c r="AR31" s="27">
        <v>18</v>
      </c>
      <c r="AS31" s="27">
        <v>1839</v>
      </c>
      <c r="AT31" s="27">
        <v>101</v>
      </c>
      <c r="AU31" s="27">
        <v>177</v>
      </c>
      <c r="AV31" s="27">
        <v>639</v>
      </c>
      <c r="AW31" s="27">
        <v>51464</v>
      </c>
      <c r="AX31" s="27">
        <v>8528</v>
      </c>
      <c r="AY31" s="27">
        <v>7040</v>
      </c>
      <c r="AZ31" s="27">
        <v>2984</v>
      </c>
      <c r="BA31" s="27">
        <v>315</v>
      </c>
      <c r="BB31" s="27">
        <v>2191</v>
      </c>
      <c r="BC31" s="27">
        <v>1539</v>
      </c>
      <c r="BD31" s="27">
        <v>30</v>
      </c>
      <c r="BE31" s="27">
        <v>1576</v>
      </c>
      <c r="BF31" s="27">
        <v>1010</v>
      </c>
      <c r="BG31" s="27">
        <v>1818</v>
      </c>
      <c r="BH31" s="41" t="s">
        <v>76</v>
      </c>
      <c r="BI31" s="28" t="s">
        <v>76</v>
      </c>
      <c r="BJ31" s="28" t="s">
        <v>76</v>
      </c>
    </row>
    <row r="32" spans="1:62" s="16" customFormat="1" ht="18" customHeight="1" x14ac:dyDescent="0.15">
      <c r="A32" s="93"/>
      <c r="B32" s="96"/>
      <c r="C32" s="26" t="s">
        <v>78</v>
      </c>
      <c r="D32" s="27">
        <v>51604</v>
      </c>
      <c r="E32" s="27">
        <v>51006</v>
      </c>
      <c r="F32" s="27">
        <v>38</v>
      </c>
      <c r="G32" s="27">
        <v>822</v>
      </c>
      <c r="H32" s="27">
        <v>440</v>
      </c>
      <c r="I32" s="27">
        <v>170</v>
      </c>
      <c r="J32" s="27">
        <v>27</v>
      </c>
      <c r="K32" s="27">
        <v>76</v>
      </c>
      <c r="L32" s="27">
        <v>48675</v>
      </c>
      <c r="M32" s="27">
        <v>30967</v>
      </c>
      <c r="N32" s="27">
        <v>6787</v>
      </c>
      <c r="O32" s="27">
        <v>6780</v>
      </c>
      <c r="P32" s="27">
        <v>4141</v>
      </c>
      <c r="Q32" s="27">
        <v>2202</v>
      </c>
      <c r="R32" s="27">
        <v>2381</v>
      </c>
      <c r="S32" s="27">
        <v>50706</v>
      </c>
      <c r="T32" s="27">
        <v>5029</v>
      </c>
      <c r="U32" s="27">
        <v>29</v>
      </c>
      <c r="V32" s="27">
        <v>3959</v>
      </c>
      <c r="W32" s="27">
        <v>1301</v>
      </c>
      <c r="X32" s="27">
        <v>50961</v>
      </c>
      <c r="Y32" s="27">
        <v>242</v>
      </c>
      <c r="Z32" s="27">
        <v>50785</v>
      </c>
      <c r="AA32" s="27">
        <v>4351</v>
      </c>
      <c r="AB32" s="27">
        <v>11220</v>
      </c>
      <c r="AC32" s="27">
        <v>9426</v>
      </c>
      <c r="AD32" s="27">
        <v>2156</v>
      </c>
      <c r="AE32" s="27">
        <v>98</v>
      </c>
      <c r="AF32" s="27">
        <v>37</v>
      </c>
      <c r="AG32" s="27">
        <v>2444</v>
      </c>
      <c r="AH32" s="27">
        <v>342</v>
      </c>
      <c r="AI32" s="27">
        <v>251</v>
      </c>
      <c r="AJ32" s="27">
        <v>50983</v>
      </c>
      <c r="AK32" s="27">
        <v>0</v>
      </c>
      <c r="AL32" s="27">
        <v>74</v>
      </c>
      <c r="AM32" s="28" t="s">
        <v>76</v>
      </c>
      <c r="AN32" s="27">
        <v>365</v>
      </c>
      <c r="AO32" s="28" t="s">
        <v>76</v>
      </c>
      <c r="AP32" s="27">
        <v>51224</v>
      </c>
      <c r="AQ32" s="27">
        <v>87</v>
      </c>
      <c r="AR32" s="27">
        <v>23</v>
      </c>
      <c r="AS32" s="27">
        <v>1746</v>
      </c>
      <c r="AT32" s="27">
        <v>98</v>
      </c>
      <c r="AU32" s="27">
        <v>126</v>
      </c>
      <c r="AV32" s="27">
        <v>650</v>
      </c>
      <c r="AW32" s="27">
        <v>50809</v>
      </c>
      <c r="AX32" s="27">
        <v>10724</v>
      </c>
      <c r="AY32" s="27">
        <v>7677</v>
      </c>
      <c r="AZ32" s="27">
        <v>3448</v>
      </c>
      <c r="BA32" s="27">
        <v>516</v>
      </c>
      <c r="BB32" s="27">
        <v>3224</v>
      </c>
      <c r="BC32" s="27">
        <v>1935</v>
      </c>
      <c r="BD32" s="27">
        <v>50</v>
      </c>
      <c r="BE32" s="27">
        <v>2124</v>
      </c>
      <c r="BF32" s="27">
        <v>947</v>
      </c>
      <c r="BG32" s="27">
        <v>2829</v>
      </c>
      <c r="BH32" s="41" t="s">
        <v>76</v>
      </c>
      <c r="BI32" s="28" t="s">
        <v>76</v>
      </c>
      <c r="BJ32" s="28" t="s">
        <v>76</v>
      </c>
    </row>
    <row r="33" spans="1:62" s="16" customFormat="1" ht="18" customHeight="1" x14ac:dyDescent="0.15">
      <c r="A33" s="93"/>
      <c r="B33" s="96"/>
      <c r="C33" s="26" t="s">
        <v>79</v>
      </c>
      <c r="D33" s="27">
        <v>50860</v>
      </c>
      <c r="E33" s="27">
        <v>50048</v>
      </c>
      <c r="F33" s="27">
        <v>29</v>
      </c>
      <c r="G33" s="27">
        <v>1190</v>
      </c>
      <c r="H33" s="27">
        <v>597</v>
      </c>
      <c r="I33" s="27">
        <v>267</v>
      </c>
      <c r="J33" s="27">
        <v>39</v>
      </c>
      <c r="K33" s="27">
        <v>94</v>
      </c>
      <c r="L33" s="27">
        <v>46481</v>
      </c>
      <c r="M33" s="27">
        <v>27640</v>
      </c>
      <c r="N33" s="27">
        <v>6067</v>
      </c>
      <c r="O33" s="27">
        <v>7164</v>
      </c>
      <c r="P33" s="27">
        <v>5610</v>
      </c>
      <c r="Q33" s="27">
        <v>3541</v>
      </c>
      <c r="R33" s="27">
        <v>3725</v>
      </c>
      <c r="S33" s="27">
        <v>49855</v>
      </c>
      <c r="T33" s="27">
        <v>5243</v>
      </c>
      <c r="U33" s="27">
        <v>30</v>
      </c>
      <c r="V33" s="27">
        <v>4267</v>
      </c>
      <c r="W33" s="27">
        <v>1221</v>
      </c>
      <c r="X33" s="27" t="s">
        <v>76</v>
      </c>
      <c r="Y33" s="28" t="s">
        <v>76</v>
      </c>
      <c r="Z33" s="27">
        <v>49880</v>
      </c>
      <c r="AA33" s="27">
        <v>3935</v>
      </c>
      <c r="AB33" s="27">
        <v>11575</v>
      </c>
      <c r="AC33" s="27">
        <v>10049</v>
      </c>
      <c r="AD33" s="27">
        <v>1902</v>
      </c>
      <c r="AE33" s="27">
        <v>79</v>
      </c>
      <c r="AF33" s="27">
        <v>42</v>
      </c>
      <c r="AG33" s="27">
        <v>2447</v>
      </c>
      <c r="AH33" s="27">
        <v>325</v>
      </c>
      <c r="AI33" s="27">
        <v>268</v>
      </c>
      <c r="AJ33" s="27">
        <v>50063</v>
      </c>
      <c r="AK33" s="27">
        <v>0</v>
      </c>
      <c r="AL33" s="27">
        <v>82</v>
      </c>
      <c r="AM33" s="28" t="s">
        <v>76</v>
      </c>
      <c r="AN33" s="27">
        <v>346</v>
      </c>
      <c r="AO33" s="28" t="s">
        <v>76</v>
      </c>
      <c r="AP33" s="27">
        <v>50420</v>
      </c>
      <c r="AQ33" s="27">
        <v>113</v>
      </c>
      <c r="AR33" s="27">
        <v>32</v>
      </c>
      <c r="AS33" s="27">
        <v>1716</v>
      </c>
      <c r="AT33" s="27">
        <v>107</v>
      </c>
      <c r="AU33" s="27">
        <v>104</v>
      </c>
      <c r="AV33" s="27">
        <v>600</v>
      </c>
      <c r="AW33" s="27">
        <v>49932</v>
      </c>
      <c r="AX33" s="27">
        <v>11577</v>
      </c>
      <c r="AY33" s="27">
        <v>8010</v>
      </c>
      <c r="AZ33" s="27">
        <v>4006</v>
      </c>
      <c r="BA33" s="27">
        <v>697</v>
      </c>
      <c r="BB33" s="27">
        <v>3524</v>
      </c>
      <c r="BC33" s="27">
        <v>1810</v>
      </c>
      <c r="BD33" s="27">
        <v>48</v>
      </c>
      <c r="BE33" s="27">
        <v>2377</v>
      </c>
      <c r="BF33" s="27">
        <v>1007</v>
      </c>
      <c r="BG33" s="27">
        <v>4825</v>
      </c>
      <c r="BH33" s="41" t="s">
        <v>76</v>
      </c>
      <c r="BI33" s="28" t="s">
        <v>76</v>
      </c>
      <c r="BJ33" s="28" t="s">
        <v>76</v>
      </c>
    </row>
    <row r="34" spans="1:62" s="16" customFormat="1" ht="18" customHeight="1" x14ac:dyDescent="0.15">
      <c r="A34" s="93"/>
      <c r="B34" s="96"/>
      <c r="C34" s="26" t="s">
        <v>80</v>
      </c>
      <c r="D34" s="27">
        <v>50815</v>
      </c>
      <c r="E34" s="27">
        <v>49982</v>
      </c>
      <c r="F34" s="27">
        <v>34</v>
      </c>
      <c r="G34" s="27">
        <v>1277</v>
      </c>
      <c r="H34" s="27">
        <v>647</v>
      </c>
      <c r="I34" s="27">
        <v>338</v>
      </c>
      <c r="J34" s="27">
        <v>65</v>
      </c>
      <c r="K34" s="27">
        <v>106</v>
      </c>
      <c r="L34" s="27">
        <v>45159</v>
      </c>
      <c r="M34" s="27">
        <v>25212</v>
      </c>
      <c r="N34" s="27">
        <v>5678</v>
      </c>
      <c r="O34" s="27">
        <v>7505</v>
      </c>
      <c r="P34" s="27">
        <v>6764</v>
      </c>
      <c r="Q34" s="27">
        <v>4771</v>
      </c>
      <c r="R34" s="27">
        <v>5044</v>
      </c>
      <c r="S34" s="27">
        <v>49529</v>
      </c>
      <c r="T34" s="27">
        <v>5505</v>
      </c>
      <c r="U34" s="27">
        <v>21</v>
      </c>
      <c r="V34" s="27">
        <v>4432</v>
      </c>
      <c r="W34" s="27">
        <v>1331</v>
      </c>
      <c r="X34" s="27">
        <v>49905</v>
      </c>
      <c r="Y34" s="27">
        <v>184</v>
      </c>
      <c r="Z34" s="27">
        <v>49723</v>
      </c>
      <c r="AA34" s="27">
        <v>3827</v>
      </c>
      <c r="AB34" s="27">
        <v>11794</v>
      </c>
      <c r="AC34" s="27">
        <v>10347</v>
      </c>
      <c r="AD34" s="27">
        <v>1772</v>
      </c>
      <c r="AE34" s="27">
        <v>86</v>
      </c>
      <c r="AF34" s="27">
        <v>23</v>
      </c>
      <c r="AG34" s="27">
        <v>2335</v>
      </c>
      <c r="AH34" s="27">
        <v>294</v>
      </c>
      <c r="AI34" s="27">
        <v>220</v>
      </c>
      <c r="AJ34" s="27">
        <v>50103</v>
      </c>
      <c r="AK34" s="27">
        <v>0</v>
      </c>
      <c r="AL34" s="27">
        <v>83</v>
      </c>
      <c r="AM34" s="28" t="s">
        <v>76</v>
      </c>
      <c r="AN34" s="41">
        <v>262</v>
      </c>
      <c r="AO34" s="28" t="s">
        <v>76</v>
      </c>
      <c r="AP34" s="27">
        <v>50263</v>
      </c>
      <c r="AQ34" s="27">
        <v>167</v>
      </c>
      <c r="AR34" s="27">
        <v>30</v>
      </c>
      <c r="AS34" s="27">
        <v>1801</v>
      </c>
      <c r="AT34" s="27">
        <v>101</v>
      </c>
      <c r="AU34" s="27">
        <v>101</v>
      </c>
      <c r="AV34" s="27">
        <v>583</v>
      </c>
      <c r="AW34" s="27">
        <v>49665</v>
      </c>
      <c r="AX34" s="27">
        <v>10519</v>
      </c>
      <c r="AY34" s="27">
        <v>6913</v>
      </c>
      <c r="AZ34" s="27">
        <v>4135</v>
      </c>
      <c r="BA34" s="27">
        <v>765</v>
      </c>
      <c r="BB34" s="27">
        <v>4068</v>
      </c>
      <c r="BC34" s="27">
        <v>1894</v>
      </c>
      <c r="BD34" s="27">
        <v>53</v>
      </c>
      <c r="BE34" s="27">
        <v>2394</v>
      </c>
      <c r="BF34" s="27">
        <v>991</v>
      </c>
      <c r="BG34" s="27">
        <v>6022</v>
      </c>
      <c r="BH34" s="41" t="s">
        <v>76</v>
      </c>
      <c r="BI34" s="28" t="s">
        <v>76</v>
      </c>
      <c r="BJ34" s="28" t="s">
        <v>76</v>
      </c>
    </row>
    <row r="35" spans="1:62" s="16" customFormat="1" ht="18" customHeight="1" x14ac:dyDescent="0.15">
      <c r="A35" s="93"/>
      <c r="B35" s="96"/>
      <c r="C35" s="26" t="s">
        <v>81</v>
      </c>
      <c r="D35" s="27">
        <v>51480</v>
      </c>
      <c r="E35" s="27">
        <v>50447</v>
      </c>
      <c r="F35" s="27">
        <v>58</v>
      </c>
      <c r="G35" s="27">
        <v>1280</v>
      </c>
      <c r="H35" s="27">
        <v>657</v>
      </c>
      <c r="I35" s="27">
        <v>300</v>
      </c>
      <c r="J35" s="27">
        <v>75</v>
      </c>
      <c r="K35" s="27">
        <v>134</v>
      </c>
      <c r="L35" s="27">
        <v>44116</v>
      </c>
      <c r="M35" s="27">
        <v>23308</v>
      </c>
      <c r="N35" s="27">
        <v>5360</v>
      </c>
      <c r="O35" s="27">
        <v>7778</v>
      </c>
      <c r="P35" s="27">
        <v>7670</v>
      </c>
      <c r="Q35" s="27">
        <v>5813</v>
      </c>
      <c r="R35" s="27">
        <v>6478</v>
      </c>
      <c r="S35" s="27">
        <v>50047</v>
      </c>
      <c r="T35" s="27">
        <v>5810</v>
      </c>
      <c r="U35" s="27">
        <v>13</v>
      </c>
      <c r="V35" s="27">
        <v>4850</v>
      </c>
      <c r="W35" s="27">
        <v>1223</v>
      </c>
      <c r="X35" s="27" t="s">
        <v>76</v>
      </c>
      <c r="Y35" s="28" t="s">
        <v>76</v>
      </c>
      <c r="Z35" s="27">
        <v>50244</v>
      </c>
      <c r="AA35" s="27">
        <v>3709.3</v>
      </c>
      <c r="AB35" s="27">
        <v>12239</v>
      </c>
      <c r="AC35" s="27">
        <v>11059</v>
      </c>
      <c r="AD35" s="27">
        <v>1648</v>
      </c>
      <c r="AE35" s="27">
        <v>92</v>
      </c>
      <c r="AF35" s="27">
        <v>26</v>
      </c>
      <c r="AG35" s="27">
        <v>2386</v>
      </c>
      <c r="AH35" s="27">
        <v>263</v>
      </c>
      <c r="AI35" s="27">
        <v>213</v>
      </c>
      <c r="AJ35" s="27">
        <v>50657</v>
      </c>
      <c r="AK35" s="41">
        <v>0</v>
      </c>
      <c r="AL35" s="41">
        <v>67</v>
      </c>
      <c r="AM35" s="28" t="s">
        <v>76</v>
      </c>
      <c r="AN35" s="27">
        <v>282</v>
      </c>
      <c r="AO35" s="28" t="s">
        <v>76</v>
      </c>
      <c r="AP35" s="27">
        <v>50849</v>
      </c>
      <c r="AQ35" s="27">
        <v>455</v>
      </c>
      <c r="AR35" s="27">
        <v>43</v>
      </c>
      <c r="AS35" s="27">
        <v>1680</v>
      </c>
      <c r="AT35" s="27">
        <v>147</v>
      </c>
      <c r="AU35" s="27">
        <v>80</v>
      </c>
      <c r="AV35" s="27">
        <v>602</v>
      </c>
      <c r="AW35" s="27">
        <v>50125</v>
      </c>
      <c r="AX35" s="27">
        <v>8166</v>
      </c>
      <c r="AY35" s="27">
        <v>5206</v>
      </c>
      <c r="AZ35" s="27">
        <v>4262</v>
      </c>
      <c r="BA35" s="27">
        <v>1018</v>
      </c>
      <c r="BB35" s="27">
        <v>4263</v>
      </c>
      <c r="BC35" s="27">
        <v>1923</v>
      </c>
      <c r="BD35" s="27">
        <v>85</v>
      </c>
      <c r="BE35" s="27">
        <v>2626</v>
      </c>
      <c r="BF35" s="27">
        <v>928</v>
      </c>
      <c r="BG35" s="27">
        <v>7385</v>
      </c>
      <c r="BH35" s="27">
        <v>4981</v>
      </c>
      <c r="BI35" s="27">
        <v>105</v>
      </c>
      <c r="BJ35" s="27">
        <v>9853</v>
      </c>
    </row>
    <row r="36" spans="1:62" s="16" customFormat="1" ht="18" customHeight="1" x14ac:dyDescent="0.15">
      <c r="A36" s="93"/>
      <c r="B36" s="96"/>
      <c r="C36" s="30" t="s">
        <v>82</v>
      </c>
      <c r="D36" s="31">
        <f t="shared" ref="D36:BJ36" si="20">SUM(D30:D35)</f>
        <v>309265</v>
      </c>
      <c r="E36" s="31">
        <f t="shared" si="20"/>
        <v>304891</v>
      </c>
      <c r="F36" s="31">
        <f t="shared" si="20"/>
        <v>183</v>
      </c>
      <c r="G36" s="31">
        <f t="shared" si="20"/>
        <v>5530</v>
      </c>
      <c r="H36" s="31">
        <f t="shared" si="20"/>
        <v>3250</v>
      </c>
      <c r="I36" s="31">
        <f t="shared" si="20"/>
        <v>1422</v>
      </c>
      <c r="J36" s="31">
        <f t="shared" si="20"/>
        <v>291</v>
      </c>
      <c r="K36" s="31">
        <f>SUM(K30:K35)</f>
        <v>536</v>
      </c>
      <c r="L36" s="31">
        <f>SUM(L30:L35)</f>
        <v>285600</v>
      </c>
      <c r="M36" s="31">
        <f t="shared" si="20"/>
        <v>178078</v>
      </c>
      <c r="N36" s="31">
        <f t="shared" si="20"/>
        <v>40135</v>
      </c>
      <c r="O36" s="31">
        <f t="shared" si="20"/>
        <v>39434</v>
      </c>
      <c r="P36" s="31">
        <f t="shared" si="20"/>
        <v>27953</v>
      </c>
      <c r="Q36" s="31">
        <f t="shared" si="20"/>
        <v>18600</v>
      </c>
      <c r="R36" s="31">
        <f t="shared" si="20"/>
        <v>20081</v>
      </c>
      <c r="S36" s="31">
        <f>SUM(S30:S35)</f>
        <v>303197</v>
      </c>
      <c r="T36" s="31">
        <f>SUM(T30:T35)</f>
        <v>30964</v>
      </c>
      <c r="U36" s="31">
        <f t="shared" si="20"/>
        <v>150</v>
      </c>
      <c r="V36" s="31">
        <f t="shared" si="20"/>
        <v>24666</v>
      </c>
      <c r="W36" s="31">
        <f t="shared" si="20"/>
        <v>7667</v>
      </c>
      <c r="X36" s="31">
        <f>SUM(X30:X35)</f>
        <v>204001</v>
      </c>
      <c r="Y36" s="31">
        <f t="shared" si="20"/>
        <v>1210</v>
      </c>
      <c r="Z36" s="31">
        <f>SUM(Z30:Z35)</f>
        <v>303913</v>
      </c>
      <c r="AA36" s="31">
        <f t="shared" si="20"/>
        <v>26637.3</v>
      </c>
      <c r="AB36" s="31">
        <f>SUM(AB30:AB35)</f>
        <v>68161</v>
      </c>
      <c r="AC36" s="31">
        <f t="shared" si="20"/>
        <v>58027</v>
      </c>
      <c r="AD36" s="31">
        <f t="shared" si="20"/>
        <v>12330</v>
      </c>
      <c r="AE36" s="31">
        <f t="shared" si="20"/>
        <v>599</v>
      </c>
      <c r="AF36" s="31">
        <f t="shared" si="20"/>
        <v>210</v>
      </c>
      <c r="AG36" s="31">
        <f t="shared" si="20"/>
        <v>14115</v>
      </c>
      <c r="AH36" s="31">
        <f>SUM(AH30:AH35)</f>
        <v>1867</v>
      </c>
      <c r="AI36" s="31">
        <f>SUM(AI30:AI35)</f>
        <v>1501</v>
      </c>
      <c r="AJ36" s="31">
        <f>SUM(AJ30:AJ35)</f>
        <v>305050</v>
      </c>
      <c r="AK36" s="31">
        <f t="shared" si="20"/>
        <v>0</v>
      </c>
      <c r="AL36" s="31">
        <f t="shared" si="20"/>
        <v>636</v>
      </c>
      <c r="AM36" s="31">
        <f>SUM(AM30:AM35)</f>
        <v>51197</v>
      </c>
      <c r="AN36" s="31">
        <f t="shared" si="20"/>
        <v>2290</v>
      </c>
      <c r="AO36" s="31">
        <f t="shared" si="20"/>
        <v>861</v>
      </c>
      <c r="AP36" s="31">
        <f>SUM(AP30:AP35)</f>
        <v>306507</v>
      </c>
      <c r="AQ36" s="31">
        <f t="shared" si="20"/>
        <v>1004</v>
      </c>
      <c r="AR36" s="31">
        <f t="shared" si="20"/>
        <v>170</v>
      </c>
      <c r="AS36" s="38">
        <f t="shared" si="20"/>
        <v>10719</v>
      </c>
      <c r="AT36" s="31">
        <f t="shared" si="20"/>
        <v>645</v>
      </c>
      <c r="AU36" s="31">
        <f>SUM(AU30:AU35)</f>
        <v>775</v>
      </c>
      <c r="AV36" s="31">
        <f t="shared" si="20"/>
        <v>3688</v>
      </c>
      <c r="AW36" s="31">
        <f t="shared" si="20"/>
        <v>303619</v>
      </c>
      <c r="AX36" s="31">
        <f t="shared" si="20"/>
        <v>54992</v>
      </c>
      <c r="AY36" s="31">
        <f t="shared" si="20"/>
        <v>40965</v>
      </c>
      <c r="AZ36" s="31">
        <f t="shared" si="20"/>
        <v>21089</v>
      </c>
      <c r="BA36" s="31">
        <f t="shared" si="20"/>
        <v>3466</v>
      </c>
      <c r="BB36" s="31">
        <f t="shared" si="20"/>
        <v>18401</v>
      </c>
      <c r="BC36" s="31">
        <f t="shared" si="20"/>
        <v>10070</v>
      </c>
      <c r="BD36" s="31">
        <f t="shared" si="20"/>
        <v>283</v>
      </c>
      <c r="BE36" s="31">
        <f>SUM(BE30:BE35)</f>
        <v>12081</v>
      </c>
      <c r="BF36" s="31">
        <f t="shared" si="20"/>
        <v>6171</v>
      </c>
      <c r="BG36" s="31">
        <f t="shared" si="20"/>
        <v>23511</v>
      </c>
      <c r="BH36" s="31">
        <f t="shared" si="20"/>
        <v>4981</v>
      </c>
      <c r="BI36" s="31">
        <f t="shared" si="20"/>
        <v>105</v>
      </c>
      <c r="BJ36" s="31">
        <f t="shared" si="20"/>
        <v>9853</v>
      </c>
    </row>
    <row r="37" spans="1:62" s="16" customFormat="1" ht="18" customHeight="1" x14ac:dyDescent="0.15">
      <c r="A37" s="93"/>
      <c r="B37" s="92" t="s">
        <v>83</v>
      </c>
      <c r="C37" s="22" t="s">
        <v>75</v>
      </c>
      <c r="D37" s="23">
        <v>40833</v>
      </c>
      <c r="E37" s="23">
        <v>39504</v>
      </c>
      <c r="F37" s="23">
        <v>47</v>
      </c>
      <c r="G37" s="23">
        <v>459</v>
      </c>
      <c r="H37" s="23">
        <v>924</v>
      </c>
      <c r="I37" s="23">
        <v>544</v>
      </c>
      <c r="J37" s="23">
        <v>87</v>
      </c>
      <c r="K37" s="23">
        <v>172</v>
      </c>
      <c r="L37" s="23">
        <v>34550</v>
      </c>
      <c r="M37" s="23">
        <v>16363</v>
      </c>
      <c r="N37" s="23">
        <v>4724</v>
      </c>
      <c r="O37" s="23">
        <v>6611</v>
      </c>
      <c r="P37" s="23">
        <v>6852</v>
      </c>
      <c r="Q37" s="23">
        <v>4682</v>
      </c>
      <c r="R37" s="23">
        <v>5344</v>
      </c>
      <c r="S37" s="23">
        <v>39207</v>
      </c>
      <c r="T37" s="23">
        <v>4628</v>
      </c>
      <c r="U37" s="23">
        <v>29</v>
      </c>
      <c r="V37" s="23">
        <v>3883</v>
      </c>
      <c r="W37" s="23">
        <v>909</v>
      </c>
      <c r="X37" s="23">
        <v>39835</v>
      </c>
      <c r="Y37" s="23">
        <v>169</v>
      </c>
      <c r="Z37" s="23">
        <v>39296</v>
      </c>
      <c r="AA37" s="23">
        <v>3238</v>
      </c>
      <c r="AB37" s="23">
        <v>8979</v>
      </c>
      <c r="AC37" s="23">
        <v>8309</v>
      </c>
      <c r="AD37" s="23">
        <v>1091</v>
      </c>
      <c r="AE37" s="23">
        <v>69</v>
      </c>
      <c r="AF37" s="23">
        <v>10</v>
      </c>
      <c r="AG37" s="23">
        <v>1709</v>
      </c>
      <c r="AH37" s="23">
        <v>185</v>
      </c>
      <c r="AI37" s="23">
        <v>59</v>
      </c>
      <c r="AJ37" s="23">
        <v>39837</v>
      </c>
      <c r="AK37" s="23">
        <v>0</v>
      </c>
      <c r="AL37" s="23">
        <v>78</v>
      </c>
      <c r="AM37" s="23">
        <v>39669</v>
      </c>
      <c r="AN37" s="23">
        <v>484</v>
      </c>
      <c r="AO37" s="23">
        <v>880</v>
      </c>
      <c r="AP37" s="23">
        <v>40028</v>
      </c>
      <c r="AQ37" s="23">
        <v>760</v>
      </c>
      <c r="AR37" s="23">
        <v>50</v>
      </c>
      <c r="AS37" s="41">
        <v>1274</v>
      </c>
      <c r="AT37" s="23">
        <v>167</v>
      </c>
      <c r="AU37" s="23">
        <v>38</v>
      </c>
      <c r="AV37" s="23">
        <v>599</v>
      </c>
      <c r="AW37" s="23">
        <v>39268</v>
      </c>
      <c r="AX37" s="23">
        <v>5610</v>
      </c>
      <c r="AY37" s="23">
        <v>3894</v>
      </c>
      <c r="AZ37" s="23">
        <v>4275</v>
      </c>
      <c r="BA37" s="23">
        <v>1244</v>
      </c>
      <c r="BB37" s="23">
        <v>5692</v>
      </c>
      <c r="BC37" s="23">
        <v>1837</v>
      </c>
      <c r="BD37" s="23">
        <v>64</v>
      </c>
      <c r="BE37" s="23">
        <v>2153</v>
      </c>
      <c r="BF37" s="23">
        <v>568</v>
      </c>
      <c r="BG37" s="23">
        <v>7831</v>
      </c>
      <c r="BH37" s="23">
        <v>6097</v>
      </c>
      <c r="BI37" s="23">
        <v>384</v>
      </c>
      <c r="BJ37" s="23">
        <v>12177</v>
      </c>
    </row>
    <row r="38" spans="1:62" s="16" customFormat="1" ht="18" customHeight="1" x14ac:dyDescent="0.15">
      <c r="A38" s="93"/>
      <c r="B38" s="93"/>
      <c r="C38" s="26" t="s">
        <v>77</v>
      </c>
      <c r="D38" s="27">
        <v>41241</v>
      </c>
      <c r="E38" s="27">
        <v>38916</v>
      </c>
      <c r="F38" s="27">
        <v>28</v>
      </c>
      <c r="G38" s="27">
        <v>434</v>
      </c>
      <c r="H38" s="27">
        <v>871</v>
      </c>
      <c r="I38" s="27">
        <v>538</v>
      </c>
      <c r="J38" s="27">
        <v>82</v>
      </c>
      <c r="K38" s="27">
        <v>123</v>
      </c>
      <c r="L38" s="27">
        <v>32758</v>
      </c>
      <c r="M38" s="27">
        <v>13886</v>
      </c>
      <c r="N38" s="27">
        <v>4488</v>
      </c>
      <c r="O38" s="27">
        <v>6932</v>
      </c>
      <c r="P38" s="27">
        <v>7452</v>
      </c>
      <c r="Q38" s="27">
        <v>5041</v>
      </c>
      <c r="R38" s="27">
        <v>6843</v>
      </c>
      <c r="S38" s="27">
        <v>38508</v>
      </c>
      <c r="T38" s="27">
        <v>4756</v>
      </c>
      <c r="U38" s="27">
        <v>41</v>
      </c>
      <c r="V38" s="27">
        <v>3930</v>
      </c>
      <c r="W38" s="27">
        <v>925</v>
      </c>
      <c r="X38" s="27" t="s">
        <v>76</v>
      </c>
      <c r="Y38" s="28" t="s">
        <v>76</v>
      </c>
      <c r="Z38" s="27">
        <v>38576</v>
      </c>
      <c r="AA38" s="27">
        <v>3171</v>
      </c>
      <c r="AB38" s="27">
        <v>8870</v>
      </c>
      <c r="AC38" s="27">
        <v>8291</v>
      </c>
      <c r="AD38" s="27">
        <v>931</v>
      </c>
      <c r="AE38" s="27">
        <v>62</v>
      </c>
      <c r="AF38" s="27">
        <v>12</v>
      </c>
      <c r="AG38" s="27">
        <v>1571</v>
      </c>
      <c r="AH38" s="27">
        <v>149</v>
      </c>
      <c r="AI38" s="27">
        <v>71</v>
      </c>
      <c r="AJ38" s="27">
        <v>39788.379999999997</v>
      </c>
      <c r="AK38" s="27">
        <v>0</v>
      </c>
      <c r="AL38" s="27">
        <v>52</v>
      </c>
      <c r="AM38" s="28" t="s">
        <v>76</v>
      </c>
      <c r="AN38" s="27">
        <v>251</v>
      </c>
      <c r="AO38" s="28" t="s">
        <v>76</v>
      </c>
      <c r="AP38" s="27">
        <v>39769</v>
      </c>
      <c r="AQ38" s="27">
        <v>1025</v>
      </c>
      <c r="AR38" s="27">
        <v>58</v>
      </c>
      <c r="AS38" s="27">
        <v>1277</v>
      </c>
      <c r="AT38" s="27">
        <v>173</v>
      </c>
      <c r="AU38" s="27">
        <v>50</v>
      </c>
      <c r="AV38" s="27">
        <v>562</v>
      </c>
      <c r="AW38" s="27">
        <v>38746</v>
      </c>
      <c r="AX38" s="27">
        <v>5770</v>
      </c>
      <c r="AY38" s="27">
        <v>3831</v>
      </c>
      <c r="AZ38" s="27">
        <v>4510</v>
      </c>
      <c r="BA38" s="27">
        <v>1308</v>
      </c>
      <c r="BB38" s="27">
        <v>5891</v>
      </c>
      <c r="BC38" s="27">
        <v>1796</v>
      </c>
      <c r="BD38" s="27">
        <v>82</v>
      </c>
      <c r="BE38" s="27">
        <v>2247</v>
      </c>
      <c r="BF38" s="27">
        <v>552</v>
      </c>
      <c r="BG38" s="27">
        <v>8985</v>
      </c>
      <c r="BH38" s="41" t="s">
        <v>76</v>
      </c>
      <c r="BI38" s="28" t="s">
        <v>76</v>
      </c>
      <c r="BJ38" s="28" t="s">
        <v>76</v>
      </c>
    </row>
    <row r="39" spans="1:62" s="16" customFormat="1" ht="18" customHeight="1" x14ac:dyDescent="0.15">
      <c r="A39" s="93"/>
      <c r="B39" s="93"/>
      <c r="C39" s="26" t="s">
        <v>78</v>
      </c>
      <c r="D39" s="27">
        <v>41448</v>
      </c>
      <c r="E39" s="27">
        <v>38918</v>
      </c>
      <c r="F39" s="27">
        <v>35</v>
      </c>
      <c r="G39" s="27">
        <v>401</v>
      </c>
      <c r="H39" s="27">
        <v>815</v>
      </c>
      <c r="I39" s="27">
        <v>451</v>
      </c>
      <c r="J39" s="27">
        <v>77</v>
      </c>
      <c r="K39" s="27">
        <v>154</v>
      </c>
      <c r="L39" s="27">
        <v>31528</v>
      </c>
      <c r="M39" s="27">
        <v>12203</v>
      </c>
      <c r="N39" s="27">
        <v>4330</v>
      </c>
      <c r="O39" s="27">
        <v>7114</v>
      </c>
      <c r="P39" s="27">
        <v>7881</v>
      </c>
      <c r="Q39" s="27">
        <v>5495</v>
      </c>
      <c r="R39" s="27">
        <v>8141</v>
      </c>
      <c r="S39" s="27">
        <v>38486</v>
      </c>
      <c r="T39" s="27">
        <v>4734</v>
      </c>
      <c r="U39" s="27">
        <v>29</v>
      </c>
      <c r="V39" s="27">
        <v>3928</v>
      </c>
      <c r="W39" s="27">
        <v>924</v>
      </c>
      <c r="X39" s="27">
        <v>39632</v>
      </c>
      <c r="Y39" s="27">
        <v>191</v>
      </c>
      <c r="Z39" s="27">
        <v>38418</v>
      </c>
      <c r="AA39" s="27">
        <v>2871</v>
      </c>
      <c r="AB39" s="27">
        <v>8432</v>
      </c>
      <c r="AC39" s="27">
        <v>7874</v>
      </c>
      <c r="AD39" s="27">
        <v>817</v>
      </c>
      <c r="AE39" s="27">
        <v>48</v>
      </c>
      <c r="AF39" s="27">
        <v>15</v>
      </c>
      <c r="AG39" s="27">
        <v>1624</v>
      </c>
      <c r="AH39" s="27">
        <v>170</v>
      </c>
      <c r="AI39" s="27">
        <v>50</v>
      </c>
      <c r="AJ39" s="27">
        <v>39879</v>
      </c>
      <c r="AK39" s="27">
        <v>0</v>
      </c>
      <c r="AL39" s="27">
        <v>46</v>
      </c>
      <c r="AM39" s="28" t="s">
        <v>76</v>
      </c>
      <c r="AN39" s="27">
        <v>244</v>
      </c>
      <c r="AO39" s="28" t="s">
        <v>76</v>
      </c>
      <c r="AP39" s="27">
        <v>39674</v>
      </c>
      <c r="AQ39" s="27">
        <v>1090</v>
      </c>
      <c r="AR39" s="27">
        <v>70</v>
      </c>
      <c r="AS39" s="27">
        <v>1374</v>
      </c>
      <c r="AT39" s="27">
        <v>147</v>
      </c>
      <c r="AU39" s="27">
        <v>32</v>
      </c>
      <c r="AV39" s="27">
        <v>602</v>
      </c>
      <c r="AW39" s="27">
        <v>38721</v>
      </c>
      <c r="AX39" s="27">
        <v>6339</v>
      </c>
      <c r="AY39" s="27">
        <v>4380</v>
      </c>
      <c r="AZ39" s="27">
        <v>5050</v>
      </c>
      <c r="BA39" s="27">
        <v>1587</v>
      </c>
      <c r="BB39" s="27">
        <v>6078</v>
      </c>
      <c r="BC39" s="27">
        <v>1765</v>
      </c>
      <c r="BD39" s="27">
        <v>90</v>
      </c>
      <c r="BE39" s="27">
        <v>2479</v>
      </c>
      <c r="BF39" s="27">
        <v>551</v>
      </c>
      <c r="BG39" s="27">
        <v>10326</v>
      </c>
      <c r="BH39" s="41" t="s">
        <v>76</v>
      </c>
      <c r="BI39" s="28" t="s">
        <v>76</v>
      </c>
      <c r="BJ39" s="28" t="s">
        <v>76</v>
      </c>
    </row>
    <row r="40" spans="1:62" s="16" customFormat="1" ht="18" customHeight="1" x14ac:dyDescent="0.15">
      <c r="A40" s="93"/>
      <c r="B40" s="94"/>
      <c r="C40" s="37" t="s">
        <v>82</v>
      </c>
      <c r="D40" s="38">
        <f>SUM(D37:D39)</f>
        <v>123522</v>
      </c>
      <c r="E40" s="38">
        <f t="shared" ref="E40:BJ40" si="21">SUM(E37:E39)</f>
        <v>117338</v>
      </c>
      <c r="F40" s="38">
        <f t="shared" si="21"/>
        <v>110</v>
      </c>
      <c r="G40" s="38">
        <f t="shared" si="21"/>
        <v>1294</v>
      </c>
      <c r="H40" s="38">
        <f t="shared" si="21"/>
        <v>2610</v>
      </c>
      <c r="I40" s="38">
        <f t="shared" si="21"/>
        <v>1533</v>
      </c>
      <c r="J40" s="38">
        <f t="shared" si="21"/>
        <v>246</v>
      </c>
      <c r="K40" s="38">
        <f>SUM(K37:K39)</f>
        <v>449</v>
      </c>
      <c r="L40" s="38">
        <f>SUM(L37:L39)</f>
        <v>98836</v>
      </c>
      <c r="M40" s="38">
        <f t="shared" si="21"/>
        <v>42452</v>
      </c>
      <c r="N40" s="38">
        <f t="shared" si="21"/>
        <v>13542</v>
      </c>
      <c r="O40" s="38">
        <f t="shared" si="21"/>
        <v>20657</v>
      </c>
      <c r="P40" s="38">
        <f t="shared" si="21"/>
        <v>22185</v>
      </c>
      <c r="Q40" s="38">
        <f t="shared" si="21"/>
        <v>15218</v>
      </c>
      <c r="R40" s="38">
        <f t="shared" si="21"/>
        <v>20328</v>
      </c>
      <c r="S40" s="38">
        <f>SUM(S37:S39)</f>
        <v>116201</v>
      </c>
      <c r="T40" s="38">
        <f>SUM(T37:T39)</f>
        <v>14118</v>
      </c>
      <c r="U40" s="38">
        <f t="shared" si="21"/>
        <v>99</v>
      </c>
      <c r="V40" s="38">
        <f t="shared" si="21"/>
        <v>11741</v>
      </c>
      <c r="W40" s="38">
        <f t="shared" si="21"/>
        <v>2758</v>
      </c>
      <c r="X40" s="38">
        <f>SUM(X37:X39)</f>
        <v>79467</v>
      </c>
      <c r="Y40" s="38">
        <f t="shared" si="21"/>
        <v>360</v>
      </c>
      <c r="Z40" s="38">
        <f>SUM(Z37:Z39)</f>
        <v>116290</v>
      </c>
      <c r="AA40" s="38">
        <f t="shared" si="21"/>
        <v>9280</v>
      </c>
      <c r="AB40" s="38">
        <f>SUM(AB37:AB39)</f>
        <v>26281</v>
      </c>
      <c r="AC40" s="38">
        <f t="shared" si="21"/>
        <v>24474</v>
      </c>
      <c r="AD40" s="38">
        <f t="shared" si="21"/>
        <v>2839</v>
      </c>
      <c r="AE40" s="38">
        <f t="shared" si="21"/>
        <v>179</v>
      </c>
      <c r="AF40" s="38">
        <f t="shared" si="21"/>
        <v>37</v>
      </c>
      <c r="AG40" s="38">
        <f t="shared" si="21"/>
        <v>4904</v>
      </c>
      <c r="AH40" s="38">
        <f>SUM(AH37:AH39)</f>
        <v>504</v>
      </c>
      <c r="AI40" s="38">
        <f>SUM(AI37:AI39)</f>
        <v>180</v>
      </c>
      <c r="AJ40" s="38">
        <f>SUM(AJ37:AJ39)</f>
        <v>119504.38</v>
      </c>
      <c r="AK40" s="38">
        <f t="shared" si="21"/>
        <v>0</v>
      </c>
      <c r="AL40" s="38">
        <f t="shared" si="21"/>
        <v>176</v>
      </c>
      <c r="AM40" s="38">
        <f>SUM(AM37:AM39)</f>
        <v>39669</v>
      </c>
      <c r="AN40" s="38">
        <f t="shared" si="21"/>
        <v>979</v>
      </c>
      <c r="AO40" s="38">
        <f t="shared" si="21"/>
        <v>880</v>
      </c>
      <c r="AP40" s="38">
        <f>SUM(AP37:AP39)</f>
        <v>119471</v>
      </c>
      <c r="AQ40" s="38">
        <f t="shared" si="21"/>
        <v>2875</v>
      </c>
      <c r="AR40" s="38">
        <f t="shared" si="21"/>
        <v>178</v>
      </c>
      <c r="AS40" s="38">
        <f t="shared" si="21"/>
        <v>3925</v>
      </c>
      <c r="AT40" s="38">
        <f t="shared" si="21"/>
        <v>487</v>
      </c>
      <c r="AU40" s="38">
        <f>SUM(AU37:AU39)</f>
        <v>120</v>
      </c>
      <c r="AV40" s="38">
        <f t="shared" si="21"/>
        <v>1763</v>
      </c>
      <c r="AW40" s="38">
        <f t="shared" si="21"/>
        <v>116735</v>
      </c>
      <c r="AX40" s="38">
        <f t="shared" si="21"/>
        <v>17719</v>
      </c>
      <c r="AY40" s="38">
        <f t="shared" si="21"/>
        <v>12105</v>
      </c>
      <c r="AZ40" s="38">
        <f t="shared" si="21"/>
        <v>13835</v>
      </c>
      <c r="BA40" s="38">
        <f t="shared" si="21"/>
        <v>4139</v>
      </c>
      <c r="BB40" s="38">
        <f t="shared" si="21"/>
        <v>17661</v>
      </c>
      <c r="BC40" s="38">
        <f t="shared" si="21"/>
        <v>5398</v>
      </c>
      <c r="BD40" s="38">
        <f t="shared" si="21"/>
        <v>236</v>
      </c>
      <c r="BE40" s="38">
        <f>SUM(BE37:BE39)</f>
        <v>6879</v>
      </c>
      <c r="BF40" s="38">
        <f t="shared" si="21"/>
        <v>1671</v>
      </c>
      <c r="BG40" s="38">
        <f t="shared" si="21"/>
        <v>27142</v>
      </c>
      <c r="BH40" s="38">
        <f t="shared" si="21"/>
        <v>6097</v>
      </c>
      <c r="BI40" s="38">
        <f t="shared" si="21"/>
        <v>384</v>
      </c>
      <c r="BJ40" s="38">
        <f t="shared" si="21"/>
        <v>12177</v>
      </c>
    </row>
    <row r="41" spans="1:62" s="16" customFormat="1" ht="18" customHeight="1" x14ac:dyDescent="0.15">
      <c r="A41" s="93"/>
      <c r="B41" s="93" t="s">
        <v>84</v>
      </c>
      <c r="C41" s="40" t="s">
        <v>75</v>
      </c>
      <c r="D41" s="27">
        <v>20280</v>
      </c>
      <c r="E41" s="41">
        <v>20085</v>
      </c>
      <c r="F41" s="41">
        <v>12</v>
      </c>
      <c r="G41" s="41">
        <v>79</v>
      </c>
      <c r="H41" s="41">
        <v>238</v>
      </c>
      <c r="I41" s="41">
        <v>168</v>
      </c>
      <c r="J41" s="41">
        <v>61</v>
      </c>
      <c r="K41" s="41">
        <v>19</v>
      </c>
      <c r="L41" s="41">
        <v>13122</v>
      </c>
      <c r="M41" s="41">
        <v>4316</v>
      </c>
      <c r="N41" s="41">
        <v>2076</v>
      </c>
      <c r="O41" s="41">
        <v>3339</v>
      </c>
      <c r="P41" s="41">
        <v>3391</v>
      </c>
      <c r="Q41" s="41">
        <v>1369</v>
      </c>
      <c r="R41" s="41">
        <v>6904</v>
      </c>
      <c r="S41" s="41">
        <v>20033</v>
      </c>
      <c r="T41" s="41">
        <v>844</v>
      </c>
      <c r="U41" s="41">
        <v>12</v>
      </c>
      <c r="V41" s="41">
        <v>567</v>
      </c>
      <c r="W41" s="41">
        <v>317</v>
      </c>
      <c r="X41" s="41">
        <v>20031</v>
      </c>
      <c r="Y41" s="41">
        <v>75</v>
      </c>
      <c r="Z41" s="41">
        <v>19992</v>
      </c>
      <c r="AA41" s="41">
        <v>1228</v>
      </c>
      <c r="AB41" s="41">
        <v>1902</v>
      </c>
      <c r="AC41" s="41">
        <v>1893</v>
      </c>
      <c r="AD41" s="41">
        <v>243</v>
      </c>
      <c r="AE41" s="41">
        <v>18</v>
      </c>
      <c r="AF41" s="41">
        <v>4</v>
      </c>
      <c r="AG41" s="41">
        <v>522</v>
      </c>
      <c r="AH41" s="41">
        <v>23</v>
      </c>
      <c r="AI41" s="41">
        <v>39</v>
      </c>
      <c r="AJ41" s="41">
        <v>20122</v>
      </c>
      <c r="AK41" s="41">
        <v>0</v>
      </c>
      <c r="AL41" s="41">
        <v>0</v>
      </c>
      <c r="AM41" s="41">
        <v>20331</v>
      </c>
      <c r="AN41" s="41">
        <v>199</v>
      </c>
      <c r="AO41" s="41">
        <v>548</v>
      </c>
      <c r="AP41" s="41">
        <v>20083</v>
      </c>
      <c r="AQ41" s="41">
        <v>664</v>
      </c>
      <c r="AR41" s="41">
        <v>46</v>
      </c>
      <c r="AS41" s="41">
        <v>411</v>
      </c>
      <c r="AT41" s="41">
        <v>47</v>
      </c>
      <c r="AU41" s="41">
        <v>10</v>
      </c>
      <c r="AV41" s="41">
        <v>236</v>
      </c>
      <c r="AW41" s="41">
        <v>20021</v>
      </c>
      <c r="AX41" s="41">
        <v>3931</v>
      </c>
      <c r="AY41" s="41">
        <v>2853</v>
      </c>
      <c r="AZ41" s="41">
        <v>3078</v>
      </c>
      <c r="BA41" s="41">
        <v>1019</v>
      </c>
      <c r="BB41" s="41">
        <v>4712</v>
      </c>
      <c r="BC41" s="41">
        <v>1217</v>
      </c>
      <c r="BD41" s="41">
        <v>73</v>
      </c>
      <c r="BE41" s="41">
        <v>1400</v>
      </c>
      <c r="BF41" s="41">
        <v>129</v>
      </c>
      <c r="BG41" s="33" t="s">
        <v>76</v>
      </c>
      <c r="BH41" s="33" t="s">
        <v>76</v>
      </c>
      <c r="BI41" s="33" t="s">
        <v>76</v>
      </c>
      <c r="BJ41" s="33" t="s">
        <v>76</v>
      </c>
    </row>
    <row r="42" spans="1:62" s="16" customFormat="1" ht="18" customHeight="1" x14ac:dyDescent="0.15">
      <c r="A42" s="93"/>
      <c r="B42" s="97"/>
      <c r="C42" s="43" t="s">
        <v>77</v>
      </c>
      <c r="D42" s="27">
        <v>19191</v>
      </c>
      <c r="E42" s="41">
        <v>18936</v>
      </c>
      <c r="F42" s="41">
        <v>12</v>
      </c>
      <c r="G42" s="41">
        <v>61</v>
      </c>
      <c r="H42" s="41">
        <v>167</v>
      </c>
      <c r="I42" s="41">
        <v>108</v>
      </c>
      <c r="J42" s="41">
        <v>59</v>
      </c>
      <c r="K42" s="41">
        <v>20</v>
      </c>
      <c r="L42" s="41">
        <v>11698</v>
      </c>
      <c r="M42" s="41">
        <v>4064</v>
      </c>
      <c r="N42" s="41">
        <v>1825</v>
      </c>
      <c r="O42" s="41">
        <v>2817</v>
      </c>
      <c r="P42" s="41">
        <v>2992</v>
      </c>
      <c r="Q42" s="41">
        <v>1286</v>
      </c>
      <c r="R42" s="41">
        <v>7288</v>
      </c>
      <c r="S42" s="41">
        <v>18741</v>
      </c>
      <c r="T42" s="41">
        <v>668</v>
      </c>
      <c r="U42" s="41">
        <v>11</v>
      </c>
      <c r="V42" s="41">
        <v>438</v>
      </c>
      <c r="W42" s="41">
        <v>263</v>
      </c>
      <c r="X42" s="27" t="s">
        <v>76</v>
      </c>
      <c r="Y42" s="28" t="s">
        <v>76</v>
      </c>
      <c r="Z42" s="41">
        <v>18777</v>
      </c>
      <c r="AA42" s="41">
        <v>1036</v>
      </c>
      <c r="AB42" s="41">
        <v>1697</v>
      </c>
      <c r="AC42" s="41">
        <v>1703</v>
      </c>
      <c r="AD42" s="41">
        <v>199</v>
      </c>
      <c r="AE42" s="41">
        <v>24</v>
      </c>
      <c r="AF42" s="41">
        <v>6</v>
      </c>
      <c r="AG42" s="41">
        <v>507</v>
      </c>
      <c r="AH42" s="41">
        <v>21</v>
      </c>
      <c r="AI42" s="41">
        <v>13</v>
      </c>
      <c r="AJ42" s="28" t="s">
        <v>76</v>
      </c>
      <c r="AK42" s="28" t="s">
        <v>76</v>
      </c>
      <c r="AL42" s="28" t="s">
        <v>76</v>
      </c>
      <c r="AM42" s="28" t="s">
        <v>76</v>
      </c>
      <c r="AN42" s="41">
        <v>141</v>
      </c>
      <c r="AO42" s="28" t="s">
        <v>76</v>
      </c>
      <c r="AP42" s="41">
        <v>18867</v>
      </c>
      <c r="AQ42" s="41">
        <v>514</v>
      </c>
      <c r="AR42" s="41">
        <v>39</v>
      </c>
      <c r="AS42" s="41">
        <v>394</v>
      </c>
      <c r="AT42" s="41">
        <v>31</v>
      </c>
      <c r="AU42" s="41">
        <v>9</v>
      </c>
      <c r="AV42" s="41">
        <v>231</v>
      </c>
      <c r="AW42" s="41">
        <v>18810</v>
      </c>
      <c r="AX42" s="41">
        <v>4188</v>
      </c>
      <c r="AY42" s="41">
        <v>3051</v>
      </c>
      <c r="AZ42" s="41">
        <v>3032</v>
      </c>
      <c r="BA42" s="41">
        <v>891</v>
      </c>
      <c r="BB42" s="41">
        <v>4298</v>
      </c>
      <c r="BC42" s="41">
        <v>979</v>
      </c>
      <c r="BD42" s="41">
        <v>113</v>
      </c>
      <c r="BE42" s="41">
        <v>1340</v>
      </c>
      <c r="BF42" s="41">
        <v>84</v>
      </c>
      <c r="BG42" s="28" t="s">
        <v>76</v>
      </c>
      <c r="BH42" s="28" t="s">
        <v>76</v>
      </c>
      <c r="BI42" s="28" t="s">
        <v>76</v>
      </c>
      <c r="BJ42" s="28" t="s">
        <v>76</v>
      </c>
    </row>
    <row r="43" spans="1:62" s="16" customFormat="1" ht="18" customHeight="1" x14ac:dyDescent="0.15">
      <c r="A43" s="93"/>
      <c r="B43" s="97"/>
      <c r="C43" s="43" t="s">
        <v>78</v>
      </c>
      <c r="D43" s="27">
        <v>19549</v>
      </c>
      <c r="E43" s="41">
        <v>19338</v>
      </c>
      <c r="F43" s="41">
        <v>7</v>
      </c>
      <c r="G43" s="41">
        <v>74</v>
      </c>
      <c r="H43" s="41">
        <v>147</v>
      </c>
      <c r="I43" s="41">
        <v>93</v>
      </c>
      <c r="J43" s="41">
        <v>44</v>
      </c>
      <c r="K43" s="41">
        <v>24</v>
      </c>
      <c r="L43" s="41">
        <v>11424</v>
      </c>
      <c r="M43" s="41">
        <v>3990</v>
      </c>
      <c r="N43" s="41">
        <v>1797</v>
      </c>
      <c r="O43" s="41">
        <v>2765</v>
      </c>
      <c r="P43" s="41">
        <v>2872</v>
      </c>
      <c r="Q43" s="41">
        <v>1261</v>
      </c>
      <c r="R43" s="41">
        <v>7962</v>
      </c>
      <c r="S43" s="41">
        <v>19145</v>
      </c>
      <c r="T43" s="41">
        <v>793</v>
      </c>
      <c r="U43" s="41">
        <v>9</v>
      </c>
      <c r="V43" s="41">
        <v>585</v>
      </c>
      <c r="W43" s="41">
        <v>262</v>
      </c>
      <c r="X43" s="41">
        <v>19074</v>
      </c>
      <c r="Y43" s="41">
        <v>71</v>
      </c>
      <c r="Z43" s="41">
        <v>19127</v>
      </c>
      <c r="AA43" s="41">
        <v>987</v>
      </c>
      <c r="AB43" s="41">
        <v>1744</v>
      </c>
      <c r="AC43" s="41">
        <v>1721</v>
      </c>
      <c r="AD43" s="41">
        <v>242</v>
      </c>
      <c r="AE43" s="41">
        <v>22</v>
      </c>
      <c r="AF43" s="41">
        <v>7</v>
      </c>
      <c r="AG43" s="41">
        <v>469</v>
      </c>
      <c r="AH43" s="41">
        <v>21</v>
      </c>
      <c r="AI43" s="41">
        <v>26</v>
      </c>
      <c r="AJ43" s="28" t="s">
        <v>76</v>
      </c>
      <c r="AK43" s="28" t="s">
        <v>76</v>
      </c>
      <c r="AL43" s="28" t="s">
        <v>76</v>
      </c>
      <c r="AM43" s="28" t="s">
        <v>76</v>
      </c>
      <c r="AN43" s="41">
        <v>119</v>
      </c>
      <c r="AO43" s="28" t="s">
        <v>76</v>
      </c>
      <c r="AP43" s="41">
        <v>19225</v>
      </c>
      <c r="AQ43" s="41">
        <v>403</v>
      </c>
      <c r="AR43" s="41">
        <v>50</v>
      </c>
      <c r="AS43" s="41">
        <v>421</v>
      </c>
      <c r="AT43" s="41">
        <v>26</v>
      </c>
      <c r="AU43" s="41">
        <v>8</v>
      </c>
      <c r="AV43" s="41">
        <v>211</v>
      </c>
      <c r="AW43" s="41">
        <v>19163</v>
      </c>
      <c r="AX43" s="41">
        <v>4619</v>
      </c>
      <c r="AY43" s="41">
        <v>3470</v>
      </c>
      <c r="AZ43" s="41">
        <v>3758</v>
      </c>
      <c r="BA43" s="41">
        <v>970</v>
      </c>
      <c r="BB43" s="41">
        <v>4276</v>
      </c>
      <c r="BC43" s="41">
        <v>1017</v>
      </c>
      <c r="BD43" s="41">
        <v>88</v>
      </c>
      <c r="BE43" s="41">
        <v>1419</v>
      </c>
      <c r="BF43" s="41">
        <v>113</v>
      </c>
      <c r="BG43" s="28" t="s">
        <v>76</v>
      </c>
      <c r="BH43" s="28" t="s">
        <v>76</v>
      </c>
      <c r="BI43" s="28" t="s">
        <v>76</v>
      </c>
      <c r="BJ43" s="28" t="s">
        <v>76</v>
      </c>
    </row>
    <row r="44" spans="1:62" s="16" customFormat="1" ht="18" customHeight="1" x14ac:dyDescent="0.15">
      <c r="A44" s="93"/>
      <c r="B44" s="97"/>
      <c r="C44" s="44" t="s">
        <v>82</v>
      </c>
      <c r="D44" s="38">
        <f t="shared" ref="D44:BF44" si="22">SUM(D41:D43)</f>
        <v>59020</v>
      </c>
      <c r="E44" s="38">
        <f t="shared" si="22"/>
        <v>58359</v>
      </c>
      <c r="F44" s="38">
        <f t="shared" si="22"/>
        <v>31</v>
      </c>
      <c r="G44" s="38">
        <f t="shared" si="22"/>
        <v>214</v>
      </c>
      <c r="H44" s="38">
        <f t="shared" si="22"/>
        <v>552</v>
      </c>
      <c r="I44" s="38">
        <f t="shared" si="22"/>
        <v>369</v>
      </c>
      <c r="J44" s="38">
        <f t="shared" si="22"/>
        <v>164</v>
      </c>
      <c r="K44" s="38">
        <f>SUM(K41:K43)</f>
        <v>63</v>
      </c>
      <c r="L44" s="38">
        <f>SUM(L41:L43)</f>
        <v>36244</v>
      </c>
      <c r="M44" s="38">
        <f t="shared" si="22"/>
        <v>12370</v>
      </c>
      <c r="N44" s="38">
        <f t="shared" si="22"/>
        <v>5698</v>
      </c>
      <c r="O44" s="38">
        <f t="shared" si="22"/>
        <v>8921</v>
      </c>
      <c r="P44" s="38">
        <f t="shared" si="22"/>
        <v>9255</v>
      </c>
      <c r="Q44" s="38">
        <f t="shared" si="22"/>
        <v>3916</v>
      </c>
      <c r="R44" s="38">
        <f t="shared" si="22"/>
        <v>22154</v>
      </c>
      <c r="S44" s="38">
        <f t="shared" si="22"/>
        <v>57919</v>
      </c>
      <c r="T44" s="38">
        <f>SUM(T41:T43)</f>
        <v>2305</v>
      </c>
      <c r="U44" s="38">
        <f t="shared" si="22"/>
        <v>32</v>
      </c>
      <c r="V44" s="38">
        <f t="shared" si="22"/>
        <v>1590</v>
      </c>
      <c r="W44" s="38">
        <f t="shared" si="22"/>
        <v>842</v>
      </c>
      <c r="X44" s="38">
        <f t="shared" si="22"/>
        <v>39105</v>
      </c>
      <c r="Y44" s="38">
        <f t="shared" si="22"/>
        <v>146</v>
      </c>
      <c r="Z44" s="38">
        <f t="shared" si="22"/>
        <v>57896</v>
      </c>
      <c r="AA44" s="38">
        <f t="shared" si="22"/>
        <v>3251</v>
      </c>
      <c r="AB44" s="38">
        <f>SUM(AB41:AB43)</f>
        <v>5343</v>
      </c>
      <c r="AC44" s="38">
        <f t="shared" si="22"/>
        <v>5317</v>
      </c>
      <c r="AD44" s="38">
        <f t="shared" si="22"/>
        <v>684</v>
      </c>
      <c r="AE44" s="38">
        <f t="shared" si="22"/>
        <v>64</v>
      </c>
      <c r="AF44" s="38">
        <f t="shared" si="22"/>
        <v>17</v>
      </c>
      <c r="AG44" s="38">
        <f t="shared" si="22"/>
        <v>1498</v>
      </c>
      <c r="AH44" s="38">
        <f>SUM(AH41:AH43)</f>
        <v>65</v>
      </c>
      <c r="AI44" s="38">
        <f>SUM(AI41:AI43)</f>
        <v>78</v>
      </c>
      <c r="AJ44" s="38">
        <f t="shared" si="22"/>
        <v>20122</v>
      </c>
      <c r="AK44" s="38">
        <f t="shared" si="22"/>
        <v>0</v>
      </c>
      <c r="AL44" s="38">
        <f t="shared" si="22"/>
        <v>0</v>
      </c>
      <c r="AM44" s="38">
        <f t="shared" si="22"/>
        <v>20331</v>
      </c>
      <c r="AN44" s="38">
        <f t="shared" si="22"/>
        <v>459</v>
      </c>
      <c r="AO44" s="38">
        <f t="shared" si="22"/>
        <v>548</v>
      </c>
      <c r="AP44" s="38">
        <f t="shared" si="22"/>
        <v>58175</v>
      </c>
      <c r="AQ44" s="38">
        <f t="shared" si="22"/>
        <v>1581</v>
      </c>
      <c r="AR44" s="38">
        <f t="shared" si="22"/>
        <v>135</v>
      </c>
      <c r="AS44" s="38">
        <f t="shared" si="22"/>
        <v>1226</v>
      </c>
      <c r="AT44" s="38">
        <f t="shared" si="22"/>
        <v>104</v>
      </c>
      <c r="AU44" s="38">
        <f>SUM(AU41:AU43)</f>
        <v>27</v>
      </c>
      <c r="AV44" s="38">
        <f t="shared" si="22"/>
        <v>678</v>
      </c>
      <c r="AW44" s="38">
        <f t="shared" si="22"/>
        <v>57994</v>
      </c>
      <c r="AX44" s="38">
        <f t="shared" si="22"/>
        <v>12738</v>
      </c>
      <c r="AY44" s="38">
        <f t="shared" si="22"/>
        <v>9374</v>
      </c>
      <c r="AZ44" s="38">
        <f t="shared" si="22"/>
        <v>9868</v>
      </c>
      <c r="BA44" s="38">
        <f t="shared" si="22"/>
        <v>2880</v>
      </c>
      <c r="BB44" s="38">
        <f t="shared" si="22"/>
        <v>13286</v>
      </c>
      <c r="BC44" s="38">
        <f t="shared" si="22"/>
        <v>3213</v>
      </c>
      <c r="BD44" s="38">
        <f t="shared" si="22"/>
        <v>274</v>
      </c>
      <c r="BE44" s="38">
        <f>SUM(BE41:BE43)</f>
        <v>4159</v>
      </c>
      <c r="BF44" s="38">
        <f t="shared" si="22"/>
        <v>326</v>
      </c>
      <c r="BG44" s="36" t="s">
        <v>76</v>
      </c>
      <c r="BH44" s="36" t="s">
        <v>76</v>
      </c>
      <c r="BI44" s="36" t="s">
        <v>76</v>
      </c>
      <c r="BJ44" s="36" t="s">
        <v>76</v>
      </c>
    </row>
    <row r="45" spans="1:62" s="16" customFormat="1" ht="18" customHeight="1" x14ac:dyDescent="0.15">
      <c r="A45" s="93"/>
      <c r="B45" s="98" t="s">
        <v>85</v>
      </c>
      <c r="C45" s="99"/>
      <c r="D45" s="55">
        <v>5805</v>
      </c>
      <c r="E45" s="55">
        <v>4858</v>
      </c>
      <c r="F45" s="55">
        <v>34</v>
      </c>
      <c r="G45" s="55">
        <v>64</v>
      </c>
      <c r="H45" s="55">
        <v>68</v>
      </c>
      <c r="I45" s="55">
        <v>40</v>
      </c>
      <c r="J45" s="55">
        <v>32</v>
      </c>
      <c r="K45" s="55">
        <v>3</v>
      </c>
      <c r="L45" s="55">
        <v>3403</v>
      </c>
      <c r="M45" s="55">
        <v>1123</v>
      </c>
      <c r="N45" s="55">
        <v>593</v>
      </c>
      <c r="O45" s="55">
        <v>839</v>
      </c>
      <c r="P45" s="55">
        <v>848</v>
      </c>
      <c r="Q45" s="55">
        <v>255</v>
      </c>
      <c r="R45" s="55">
        <v>1581</v>
      </c>
      <c r="S45" s="55">
        <v>4769</v>
      </c>
      <c r="T45" s="55">
        <v>374</v>
      </c>
      <c r="U45" s="55">
        <v>2</v>
      </c>
      <c r="V45" s="55">
        <v>218</v>
      </c>
      <c r="W45" s="55">
        <v>177</v>
      </c>
      <c r="X45" s="55">
        <v>2739</v>
      </c>
      <c r="Y45" s="55">
        <v>41</v>
      </c>
      <c r="Z45" s="55">
        <v>4828</v>
      </c>
      <c r="AA45" s="55">
        <v>252</v>
      </c>
      <c r="AB45" s="55">
        <v>415</v>
      </c>
      <c r="AC45" s="55">
        <v>420</v>
      </c>
      <c r="AD45" s="55">
        <v>58</v>
      </c>
      <c r="AE45" s="55">
        <v>10</v>
      </c>
      <c r="AF45" s="55">
        <v>0</v>
      </c>
      <c r="AG45" s="55">
        <v>104</v>
      </c>
      <c r="AH45" s="55">
        <v>2</v>
      </c>
      <c r="AI45" s="55">
        <v>7</v>
      </c>
      <c r="AJ45" s="55">
        <v>1470</v>
      </c>
      <c r="AK45" s="55">
        <v>0</v>
      </c>
      <c r="AL45" s="55">
        <v>0</v>
      </c>
      <c r="AM45" s="55">
        <v>1460</v>
      </c>
      <c r="AN45" s="55">
        <v>24</v>
      </c>
      <c r="AO45" s="55">
        <v>36</v>
      </c>
      <c r="AP45" s="55">
        <v>4660</v>
      </c>
      <c r="AQ45" s="55">
        <v>171</v>
      </c>
      <c r="AR45" s="55">
        <v>28</v>
      </c>
      <c r="AS45" s="55">
        <v>105</v>
      </c>
      <c r="AT45" s="55">
        <v>11</v>
      </c>
      <c r="AU45" s="55">
        <v>9</v>
      </c>
      <c r="AV45" s="55">
        <v>122</v>
      </c>
      <c r="AW45" s="55">
        <v>4802</v>
      </c>
      <c r="AX45" s="55">
        <v>1082</v>
      </c>
      <c r="AY45" s="55">
        <v>1268</v>
      </c>
      <c r="AZ45" s="55">
        <v>891</v>
      </c>
      <c r="BA45" s="55">
        <v>284</v>
      </c>
      <c r="BB45" s="55">
        <v>1413</v>
      </c>
      <c r="BC45" s="55">
        <v>223</v>
      </c>
      <c r="BD45" s="55">
        <v>17</v>
      </c>
      <c r="BE45" s="55">
        <v>538</v>
      </c>
      <c r="BF45" s="55">
        <v>25</v>
      </c>
      <c r="BG45" s="34" t="s">
        <v>76</v>
      </c>
      <c r="BH45" s="34" t="s">
        <v>76</v>
      </c>
      <c r="BI45" s="34" t="s">
        <v>76</v>
      </c>
      <c r="BJ45" s="34" t="s">
        <v>76</v>
      </c>
    </row>
    <row r="46" spans="1:62" s="16" customFormat="1" ht="18" customHeight="1" x14ac:dyDescent="0.15">
      <c r="A46" s="93"/>
      <c r="B46" s="100" t="s">
        <v>86</v>
      </c>
      <c r="C46" s="48" t="s">
        <v>87</v>
      </c>
      <c r="D46" s="45">
        <v>106</v>
      </c>
      <c r="E46" s="45">
        <v>103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65</v>
      </c>
      <c r="M46" s="45">
        <v>2</v>
      </c>
      <c r="N46" s="45">
        <v>1</v>
      </c>
      <c r="O46" s="45">
        <v>5</v>
      </c>
      <c r="P46" s="45">
        <v>57</v>
      </c>
      <c r="Q46" s="45">
        <v>23</v>
      </c>
      <c r="R46" s="45">
        <v>9</v>
      </c>
      <c r="S46" s="45">
        <v>102</v>
      </c>
      <c r="T46" s="45">
        <v>94</v>
      </c>
      <c r="U46" s="45">
        <v>0</v>
      </c>
      <c r="V46" s="45">
        <v>0</v>
      </c>
      <c r="W46" s="45">
        <v>71</v>
      </c>
      <c r="X46" s="45">
        <v>58</v>
      </c>
      <c r="Y46" s="45">
        <v>5</v>
      </c>
      <c r="Z46" s="45">
        <v>98</v>
      </c>
      <c r="AA46" s="45">
        <v>10</v>
      </c>
      <c r="AB46" s="45">
        <v>6</v>
      </c>
      <c r="AC46" s="45">
        <v>5</v>
      </c>
      <c r="AD46" s="45">
        <v>1</v>
      </c>
      <c r="AE46" s="45">
        <v>0</v>
      </c>
      <c r="AF46" s="45">
        <v>0</v>
      </c>
      <c r="AG46" s="45">
        <v>5</v>
      </c>
      <c r="AH46" s="45">
        <v>0</v>
      </c>
      <c r="AI46" s="45">
        <v>1</v>
      </c>
      <c r="AJ46" s="45">
        <v>71</v>
      </c>
      <c r="AK46" s="45">
        <v>0</v>
      </c>
      <c r="AL46" s="45">
        <v>0</v>
      </c>
      <c r="AM46" s="45">
        <v>16</v>
      </c>
      <c r="AN46" s="45">
        <v>1</v>
      </c>
      <c r="AO46" s="45">
        <v>1</v>
      </c>
      <c r="AP46" s="45">
        <v>101</v>
      </c>
      <c r="AQ46" s="45">
        <v>5</v>
      </c>
      <c r="AR46" s="45">
        <v>3</v>
      </c>
      <c r="AS46" s="45">
        <v>0</v>
      </c>
      <c r="AT46" s="45">
        <v>2</v>
      </c>
      <c r="AU46" s="45" t="s">
        <v>76</v>
      </c>
      <c r="AV46" s="45" t="s">
        <v>76</v>
      </c>
      <c r="AW46" s="45">
        <v>95</v>
      </c>
      <c r="AX46" s="45">
        <v>13</v>
      </c>
      <c r="AY46" s="45">
        <v>9</v>
      </c>
      <c r="AZ46" s="45">
        <v>5</v>
      </c>
      <c r="BA46" s="45">
        <v>7</v>
      </c>
      <c r="BB46" s="45">
        <v>7</v>
      </c>
      <c r="BC46" s="45">
        <v>5</v>
      </c>
      <c r="BD46" s="45">
        <v>0</v>
      </c>
      <c r="BE46" s="45">
        <v>8</v>
      </c>
      <c r="BF46" s="45">
        <v>13</v>
      </c>
      <c r="BG46" s="45">
        <v>6</v>
      </c>
      <c r="BH46" s="45">
        <v>0</v>
      </c>
      <c r="BI46" s="45">
        <v>2</v>
      </c>
      <c r="BJ46" s="45">
        <v>0</v>
      </c>
    </row>
    <row r="47" spans="1:62" s="16" customFormat="1" ht="18" customHeight="1" x14ac:dyDescent="0.15">
      <c r="A47" s="93"/>
      <c r="B47" s="101"/>
      <c r="C47" s="48" t="s">
        <v>88</v>
      </c>
      <c r="D47" s="45">
        <v>292</v>
      </c>
      <c r="E47" s="45">
        <v>279</v>
      </c>
      <c r="F47" s="45">
        <v>0</v>
      </c>
      <c r="G47" s="45">
        <v>0</v>
      </c>
      <c r="H47" s="45">
        <v>3</v>
      </c>
      <c r="I47" s="45">
        <v>1</v>
      </c>
      <c r="J47" s="45">
        <v>2</v>
      </c>
      <c r="K47" s="45">
        <v>0</v>
      </c>
      <c r="L47" s="45">
        <v>211</v>
      </c>
      <c r="M47" s="45">
        <v>104</v>
      </c>
      <c r="N47" s="45">
        <v>40</v>
      </c>
      <c r="O47" s="45">
        <v>48</v>
      </c>
      <c r="P47" s="45">
        <v>19</v>
      </c>
      <c r="Q47" s="45">
        <v>18</v>
      </c>
      <c r="R47" s="45">
        <v>76</v>
      </c>
      <c r="S47" s="45">
        <v>276</v>
      </c>
      <c r="T47" s="45">
        <v>7</v>
      </c>
      <c r="U47" s="45">
        <v>0</v>
      </c>
      <c r="V47" s="45">
        <v>20</v>
      </c>
      <c r="W47" s="45">
        <v>3</v>
      </c>
      <c r="X47" s="45">
        <v>92</v>
      </c>
      <c r="Y47" s="45">
        <v>92</v>
      </c>
      <c r="Z47" s="45">
        <v>276</v>
      </c>
      <c r="AA47" s="45">
        <v>19</v>
      </c>
      <c r="AB47" s="45">
        <v>23</v>
      </c>
      <c r="AC47" s="45">
        <v>25</v>
      </c>
      <c r="AD47" s="45">
        <v>2</v>
      </c>
      <c r="AE47" s="45">
        <v>0</v>
      </c>
      <c r="AF47" s="45">
        <v>0</v>
      </c>
      <c r="AG47" s="45">
        <v>7</v>
      </c>
      <c r="AH47" s="45">
        <v>4</v>
      </c>
      <c r="AI47" s="45">
        <v>4</v>
      </c>
      <c r="AJ47" s="45">
        <v>207</v>
      </c>
      <c r="AK47" s="45">
        <v>0</v>
      </c>
      <c r="AL47" s="45">
        <v>0</v>
      </c>
      <c r="AM47" s="45">
        <v>69</v>
      </c>
      <c r="AN47" s="45">
        <v>18</v>
      </c>
      <c r="AO47" s="45">
        <v>4</v>
      </c>
      <c r="AP47" s="45">
        <v>287</v>
      </c>
      <c r="AQ47" s="45">
        <v>10</v>
      </c>
      <c r="AR47" s="45">
        <v>1</v>
      </c>
      <c r="AS47" s="45">
        <v>11</v>
      </c>
      <c r="AT47" s="45">
        <v>0</v>
      </c>
      <c r="AU47" s="45" t="s">
        <v>76</v>
      </c>
      <c r="AV47" s="45" t="s">
        <v>76</v>
      </c>
      <c r="AW47" s="45">
        <v>276</v>
      </c>
      <c r="AX47" s="45">
        <v>74</v>
      </c>
      <c r="AY47" s="45">
        <v>42</v>
      </c>
      <c r="AZ47" s="45">
        <v>6</v>
      </c>
      <c r="BA47" s="45">
        <v>8</v>
      </c>
      <c r="BB47" s="45">
        <v>28</v>
      </c>
      <c r="BC47" s="45">
        <v>8</v>
      </c>
      <c r="BD47" s="45">
        <v>1</v>
      </c>
      <c r="BE47" s="45">
        <v>14</v>
      </c>
      <c r="BF47" s="45">
        <v>1</v>
      </c>
      <c r="BG47" s="45">
        <v>21</v>
      </c>
      <c r="BH47" s="45">
        <v>3</v>
      </c>
      <c r="BI47" s="45">
        <v>0</v>
      </c>
      <c r="BJ47" s="45">
        <v>16</v>
      </c>
    </row>
    <row r="48" spans="1:62" s="16" customFormat="1" ht="18" customHeight="1" x14ac:dyDescent="0.15">
      <c r="A48" s="93"/>
      <c r="B48" s="101"/>
      <c r="C48" s="48" t="s">
        <v>89</v>
      </c>
      <c r="D48" s="45">
        <v>1119</v>
      </c>
      <c r="E48" s="45">
        <v>936</v>
      </c>
      <c r="F48" s="45">
        <v>4</v>
      </c>
      <c r="G48" s="45">
        <v>2</v>
      </c>
      <c r="H48" s="45">
        <v>324</v>
      </c>
      <c r="I48" s="45">
        <v>150</v>
      </c>
      <c r="J48" s="45">
        <v>43</v>
      </c>
      <c r="K48" s="45">
        <v>239</v>
      </c>
      <c r="L48" s="45">
        <v>207</v>
      </c>
      <c r="M48" s="45">
        <v>55</v>
      </c>
      <c r="N48" s="45">
        <v>37</v>
      </c>
      <c r="O48" s="45">
        <v>68</v>
      </c>
      <c r="P48" s="45">
        <v>47</v>
      </c>
      <c r="Q48" s="45">
        <v>25</v>
      </c>
      <c r="R48" s="45">
        <v>67</v>
      </c>
      <c r="S48" s="45">
        <v>873</v>
      </c>
      <c r="T48" s="45">
        <v>181</v>
      </c>
      <c r="U48" s="45">
        <v>0</v>
      </c>
      <c r="V48" s="45">
        <v>34</v>
      </c>
      <c r="W48" s="45">
        <v>181</v>
      </c>
      <c r="X48" s="45">
        <v>186</v>
      </c>
      <c r="Y48" s="45">
        <v>13</v>
      </c>
      <c r="Z48" s="45">
        <v>857</v>
      </c>
      <c r="AA48" s="45">
        <v>96</v>
      </c>
      <c r="AB48" s="45">
        <v>60</v>
      </c>
      <c r="AC48" s="45">
        <v>89</v>
      </c>
      <c r="AD48" s="45">
        <v>13</v>
      </c>
      <c r="AE48" s="45">
        <v>2</v>
      </c>
      <c r="AF48" s="45">
        <v>0</v>
      </c>
      <c r="AG48" s="45">
        <v>18</v>
      </c>
      <c r="AH48" s="45">
        <v>1</v>
      </c>
      <c r="AI48" s="45">
        <v>5</v>
      </c>
      <c r="AJ48" s="45">
        <v>711</v>
      </c>
      <c r="AK48" s="45">
        <v>0</v>
      </c>
      <c r="AL48" s="45">
        <v>0</v>
      </c>
      <c r="AM48" s="45">
        <v>212</v>
      </c>
      <c r="AN48" s="45">
        <v>107</v>
      </c>
      <c r="AO48" s="45">
        <v>20</v>
      </c>
      <c r="AP48" s="45">
        <v>882</v>
      </c>
      <c r="AQ48" s="45">
        <v>24</v>
      </c>
      <c r="AR48" s="45">
        <v>11</v>
      </c>
      <c r="AS48" s="45">
        <v>61</v>
      </c>
      <c r="AT48" s="45">
        <v>18</v>
      </c>
      <c r="AU48" s="45" t="s">
        <v>76</v>
      </c>
      <c r="AV48" s="45" t="s">
        <v>76</v>
      </c>
      <c r="AW48" s="45">
        <v>850</v>
      </c>
      <c r="AX48" s="45">
        <v>93</v>
      </c>
      <c r="AY48" s="45">
        <v>43</v>
      </c>
      <c r="AZ48" s="45">
        <v>72</v>
      </c>
      <c r="BA48" s="45">
        <v>20</v>
      </c>
      <c r="BB48" s="45">
        <v>172</v>
      </c>
      <c r="BC48" s="45">
        <v>125</v>
      </c>
      <c r="BD48" s="45">
        <v>5</v>
      </c>
      <c r="BE48" s="45">
        <v>122</v>
      </c>
      <c r="BF48" s="45">
        <v>36</v>
      </c>
      <c r="BG48" s="45">
        <v>34</v>
      </c>
      <c r="BH48" s="45">
        <v>6</v>
      </c>
      <c r="BI48" s="45">
        <v>0</v>
      </c>
      <c r="BJ48" s="45">
        <v>29</v>
      </c>
    </row>
    <row r="49" spans="1:62" s="16" customFormat="1" ht="18" customHeight="1" x14ac:dyDescent="0.15">
      <c r="A49" s="93"/>
      <c r="B49" s="101"/>
      <c r="C49" s="48" t="s">
        <v>90</v>
      </c>
      <c r="D49" s="45">
        <v>7299</v>
      </c>
      <c r="E49" s="45">
        <v>7047</v>
      </c>
      <c r="F49" s="45">
        <v>42</v>
      </c>
      <c r="G49" s="45">
        <v>255</v>
      </c>
      <c r="H49" s="45">
        <v>86</v>
      </c>
      <c r="I49" s="45">
        <v>43</v>
      </c>
      <c r="J49" s="45">
        <v>32</v>
      </c>
      <c r="K49" s="45">
        <v>31</v>
      </c>
      <c r="L49" s="45">
        <v>4620</v>
      </c>
      <c r="M49" s="45">
        <v>2147</v>
      </c>
      <c r="N49" s="45">
        <v>950</v>
      </c>
      <c r="O49" s="45">
        <v>1069</v>
      </c>
      <c r="P49" s="45">
        <v>454</v>
      </c>
      <c r="Q49" s="45">
        <v>234</v>
      </c>
      <c r="R49" s="45">
        <v>1041</v>
      </c>
      <c r="S49" s="45">
        <v>6854</v>
      </c>
      <c r="T49" s="45">
        <v>527</v>
      </c>
      <c r="U49" s="45">
        <v>6</v>
      </c>
      <c r="V49" s="45">
        <v>185</v>
      </c>
      <c r="W49" s="45">
        <v>403</v>
      </c>
      <c r="X49" s="45">
        <v>3786</v>
      </c>
      <c r="Y49" s="45">
        <v>53</v>
      </c>
      <c r="Z49" s="45">
        <v>6784</v>
      </c>
      <c r="AA49" s="45">
        <v>673</v>
      </c>
      <c r="AB49" s="45">
        <v>524</v>
      </c>
      <c r="AC49" s="45">
        <v>566</v>
      </c>
      <c r="AD49" s="45">
        <v>61</v>
      </c>
      <c r="AE49" s="45">
        <v>11</v>
      </c>
      <c r="AF49" s="45">
        <v>4</v>
      </c>
      <c r="AG49" s="45">
        <v>169</v>
      </c>
      <c r="AH49" s="45">
        <v>18</v>
      </c>
      <c r="AI49" s="45">
        <v>6</v>
      </c>
      <c r="AJ49" s="45">
        <v>4824</v>
      </c>
      <c r="AK49" s="45">
        <v>0</v>
      </c>
      <c r="AL49" s="45">
        <v>0</v>
      </c>
      <c r="AM49" s="45">
        <v>1998</v>
      </c>
      <c r="AN49" s="45">
        <v>462</v>
      </c>
      <c r="AO49" s="45">
        <v>115</v>
      </c>
      <c r="AP49" s="45">
        <v>6967</v>
      </c>
      <c r="AQ49" s="45">
        <v>157</v>
      </c>
      <c r="AR49" s="45">
        <v>31</v>
      </c>
      <c r="AS49" s="45">
        <v>196</v>
      </c>
      <c r="AT49" s="45">
        <v>44</v>
      </c>
      <c r="AU49" s="45" t="s">
        <v>76</v>
      </c>
      <c r="AV49" s="45" t="s">
        <v>76</v>
      </c>
      <c r="AW49" s="45">
        <v>6888</v>
      </c>
      <c r="AX49" s="45">
        <v>1110</v>
      </c>
      <c r="AY49" s="45">
        <v>1007</v>
      </c>
      <c r="AZ49" s="45">
        <v>675</v>
      </c>
      <c r="BA49" s="45">
        <v>361</v>
      </c>
      <c r="BB49" s="45">
        <v>1700</v>
      </c>
      <c r="BC49" s="45">
        <v>545</v>
      </c>
      <c r="BD49" s="45">
        <v>36</v>
      </c>
      <c r="BE49" s="45">
        <v>867</v>
      </c>
      <c r="BF49" s="45">
        <v>120</v>
      </c>
      <c r="BG49" s="45">
        <v>450</v>
      </c>
      <c r="BH49" s="45">
        <v>135</v>
      </c>
      <c r="BI49" s="45">
        <v>2</v>
      </c>
      <c r="BJ49" s="45">
        <v>221</v>
      </c>
    </row>
    <row r="50" spans="1:62" s="16" customFormat="1" ht="18" customHeight="1" x14ac:dyDescent="0.15">
      <c r="A50" s="94"/>
      <c r="B50" s="102"/>
      <c r="C50" s="48" t="s">
        <v>91</v>
      </c>
      <c r="D50" s="45">
        <v>116</v>
      </c>
      <c r="E50" s="45">
        <v>42</v>
      </c>
      <c r="F50" s="45">
        <v>0</v>
      </c>
      <c r="G50" s="45">
        <v>4</v>
      </c>
      <c r="H50" s="45">
        <v>1</v>
      </c>
      <c r="I50" s="45">
        <v>1</v>
      </c>
      <c r="J50" s="45">
        <v>0</v>
      </c>
      <c r="K50" s="45">
        <v>0</v>
      </c>
      <c r="L50" s="45">
        <v>39</v>
      </c>
      <c r="M50" s="45">
        <v>18</v>
      </c>
      <c r="N50" s="45">
        <v>4</v>
      </c>
      <c r="O50" s="45">
        <v>8</v>
      </c>
      <c r="P50" s="45">
        <v>9</v>
      </c>
      <c r="Q50" s="45">
        <v>6</v>
      </c>
      <c r="R50" s="45">
        <v>3</v>
      </c>
      <c r="S50" s="45">
        <v>39</v>
      </c>
      <c r="T50" s="45">
        <v>9</v>
      </c>
      <c r="U50" s="45">
        <v>0</v>
      </c>
      <c r="V50" s="45">
        <v>5</v>
      </c>
      <c r="W50" s="45">
        <v>4</v>
      </c>
      <c r="X50" s="45">
        <v>21</v>
      </c>
      <c r="Y50" s="45">
        <v>0</v>
      </c>
      <c r="Z50" s="45">
        <v>41</v>
      </c>
      <c r="AA50" s="45">
        <v>2</v>
      </c>
      <c r="AB50" s="45">
        <v>10</v>
      </c>
      <c r="AC50" s="45">
        <v>10</v>
      </c>
      <c r="AD50" s="45">
        <v>0</v>
      </c>
      <c r="AE50" s="45">
        <v>0</v>
      </c>
      <c r="AF50" s="45">
        <v>0</v>
      </c>
      <c r="AG50" s="45">
        <v>2</v>
      </c>
      <c r="AH50" s="45">
        <v>3</v>
      </c>
      <c r="AI50" s="45">
        <v>0</v>
      </c>
      <c r="AJ50" s="45">
        <v>39</v>
      </c>
      <c r="AK50" s="45">
        <v>0</v>
      </c>
      <c r="AL50" s="45">
        <v>0</v>
      </c>
      <c r="AM50" s="45">
        <v>1</v>
      </c>
      <c r="AN50" s="45">
        <v>2</v>
      </c>
      <c r="AO50" s="45">
        <v>0</v>
      </c>
      <c r="AP50" s="45">
        <v>42</v>
      </c>
      <c r="AQ50" s="45">
        <v>0</v>
      </c>
      <c r="AR50" s="45">
        <v>0</v>
      </c>
      <c r="AS50" s="45">
        <v>4</v>
      </c>
      <c r="AT50" s="45">
        <v>0</v>
      </c>
      <c r="AU50" s="45" t="s">
        <v>76</v>
      </c>
      <c r="AV50" s="45" t="s">
        <v>76</v>
      </c>
      <c r="AW50" s="45">
        <v>41</v>
      </c>
      <c r="AX50" s="45">
        <v>13</v>
      </c>
      <c r="AY50" s="45">
        <v>9</v>
      </c>
      <c r="AZ50" s="45">
        <v>4</v>
      </c>
      <c r="BA50" s="45">
        <v>1</v>
      </c>
      <c r="BB50" s="45">
        <v>26</v>
      </c>
      <c r="BC50" s="45">
        <v>1</v>
      </c>
      <c r="BD50" s="45">
        <v>0</v>
      </c>
      <c r="BE50" s="45">
        <v>2</v>
      </c>
      <c r="BF50" s="45">
        <v>0</v>
      </c>
      <c r="BG50" s="45">
        <v>10</v>
      </c>
      <c r="BH50" s="45">
        <v>1</v>
      </c>
      <c r="BI50" s="45">
        <v>0</v>
      </c>
      <c r="BJ50" s="45">
        <v>12</v>
      </c>
    </row>
    <row r="51" spans="1:62" s="16" customFormat="1" ht="18" customHeight="1" x14ac:dyDescent="0.15">
      <c r="A51" s="92" t="s">
        <v>94</v>
      </c>
      <c r="B51" s="95" t="s">
        <v>74</v>
      </c>
      <c r="C51" s="22" t="s">
        <v>75</v>
      </c>
      <c r="D51" s="23">
        <v>49616</v>
      </c>
      <c r="E51" s="23">
        <v>49136</v>
      </c>
      <c r="F51" s="23">
        <v>15</v>
      </c>
      <c r="G51" s="23">
        <v>279</v>
      </c>
      <c r="H51" s="23">
        <v>301</v>
      </c>
      <c r="I51" s="23">
        <v>146</v>
      </c>
      <c r="J51" s="23">
        <v>29</v>
      </c>
      <c r="K51" s="23">
        <v>48</v>
      </c>
      <c r="L51" s="23">
        <v>48209</v>
      </c>
      <c r="M51" s="23">
        <v>34836</v>
      </c>
      <c r="N51" s="23">
        <v>8440</v>
      </c>
      <c r="O51" s="23">
        <v>4045</v>
      </c>
      <c r="P51" s="23">
        <v>888</v>
      </c>
      <c r="Q51" s="23">
        <v>956</v>
      </c>
      <c r="R51" s="23">
        <v>1023</v>
      </c>
      <c r="S51" s="23">
        <v>49107</v>
      </c>
      <c r="T51" s="23">
        <v>3757</v>
      </c>
      <c r="U51" s="23">
        <v>22</v>
      </c>
      <c r="V51" s="23">
        <v>2727</v>
      </c>
      <c r="W51" s="23">
        <v>1187</v>
      </c>
      <c r="X51" s="23">
        <v>48815</v>
      </c>
      <c r="Y51" s="23">
        <v>444</v>
      </c>
      <c r="Z51" s="23">
        <v>49116</v>
      </c>
      <c r="AA51" s="23">
        <v>5711</v>
      </c>
      <c r="AB51" s="23">
        <v>6949</v>
      </c>
      <c r="AC51" s="23">
        <v>5607</v>
      </c>
      <c r="AD51" s="23">
        <v>1552</v>
      </c>
      <c r="AE51" s="23">
        <v>134</v>
      </c>
      <c r="AF51" s="23">
        <v>30</v>
      </c>
      <c r="AG51" s="23">
        <v>1845</v>
      </c>
      <c r="AH51" s="23">
        <v>338</v>
      </c>
      <c r="AI51" s="23">
        <v>230</v>
      </c>
      <c r="AJ51" s="23">
        <v>48993</v>
      </c>
      <c r="AK51" s="23">
        <v>0</v>
      </c>
      <c r="AL51" s="23">
        <v>249</v>
      </c>
      <c r="AM51" s="23">
        <v>48944</v>
      </c>
      <c r="AN51" s="23">
        <v>558</v>
      </c>
      <c r="AO51" s="23">
        <v>578</v>
      </c>
      <c r="AP51" s="23">
        <v>49306</v>
      </c>
      <c r="AQ51" s="23">
        <v>145</v>
      </c>
      <c r="AR51" s="23">
        <v>28</v>
      </c>
      <c r="AS51" s="23">
        <v>1333</v>
      </c>
      <c r="AT51" s="23">
        <v>151</v>
      </c>
      <c r="AU51" s="23">
        <v>83</v>
      </c>
      <c r="AV51" s="23">
        <v>540</v>
      </c>
      <c r="AW51" s="23">
        <v>49095</v>
      </c>
      <c r="AX51" s="23">
        <v>5020</v>
      </c>
      <c r="AY51" s="23">
        <v>5428</v>
      </c>
      <c r="AZ51" s="23">
        <v>2334</v>
      </c>
      <c r="BA51" s="23">
        <v>169</v>
      </c>
      <c r="BB51" s="23">
        <v>1185</v>
      </c>
      <c r="BC51" s="23">
        <v>1155</v>
      </c>
      <c r="BD51" s="23">
        <v>22</v>
      </c>
      <c r="BE51" s="23">
        <v>898</v>
      </c>
      <c r="BF51" s="23">
        <v>1137</v>
      </c>
      <c r="BG51" s="23">
        <v>779</v>
      </c>
      <c r="BH51" s="23" t="s">
        <v>76</v>
      </c>
      <c r="BI51" s="24" t="s">
        <v>76</v>
      </c>
      <c r="BJ51" s="24" t="s">
        <v>76</v>
      </c>
    </row>
    <row r="52" spans="1:62" s="16" customFormat="1" ht="18" customHeight="1" x14ac:dyDescent="0.15">
      <c r="A52" s="93"/>
      <c r="B52" s="96"/>
      <c r="C52" s="26" t="s">
        <v>77</v>
      </c>
      <c r="D52" s="27">
        <v>49730</v>
      </c>
      <c r="E52" s="27">
        <v>49170</v>
      </c>
      <c r="F52" s="27">
        <v>16</v>
      </c>
      <c r="G52" s="27">
        <v>413</v>
      </c>
      <c r="H52" s="27">
        <v>310</v>
      </c>
      <c r="I52" s="27">
        <v>170</v>
      </c>
      <c r="J52" s="27">
        <v>19</v>
      </c>
      <c r="K52" s="27">
        <v>45</v>
      </c>
      <c r="L52" s="27">
        <v>47837</v>
      </c>
      <c r="M52" s="27">
        <v>31725</v>
      </c>
      <c r="N52" s="27">
        <v>7751</v>
      </c>
      <c r="O52" s="27">
        <v>5833</v>
      </c>
      <c r="P52" s="27">
        <v>2528</v>
      </c>
      <c r="Q52" s="27">
        <v>1417</v>
      </c>
      <c r="R52" s="27">
        <v>1497</v>
      </c>
      <c r="S52" s="27">
        <v>49072</v>
      </c>
      <c r="T52" s="27">
        <v>3966</v>
      </c>
      <c r="U52" s="27">
        <v>14</v>
      </c>
      <c r="V52" s="27">
        <v>2955</v>
      </c>
      <c r="W52" s="27">
        <v>1165</v>
      </c>
      <c r="X52" s="27">
        <v>48909</v>
      </c>
      <c r="Y52" s="27">
        <v>333</v>
      </c>
      <c r="Z52" s="27">
        <v>49167</v>
      </c>
      <c r="AA52" s="27">
        <v>4653</v>
      </c>
      <c r="AB52" s="27">
        <v>7323</v>
      </c>
      <c r="AC52" s="27">
        <v>6157</v>
      </c>
      <c r="AD52" s="27">
        <v>1344</v>
      </c>
      <c r="AE52" s="27">
        <v>103</v>
      </c>
      <c r="AF52" s="27">
        <v>16</v>
      </c>
      <c r="AG52" s="27">
        <v>1925</v>
      </c>
      <c r="AH52" s="27">
        <v>304</v>
      </c>
      <c r="AI52" s="27">
        <v>233</v>
      </c>
      <c r="AJ52" s="27">
        <v>49012</v>
      </c>
      <c r="AK52" s="27">
        <v>0</v>
      </c>
      <c r="AL52" s="27">
        <v>58</v>
      </c>
      <c r="AM52" s="28" t="s">
        <v>76</v>
      </c>
      <c r="AN52" s="27">
        <v>325</v>
      </c>
      <c r="AO52" s="28" t="s">
        <v>76</v>
      </c>
      <c r="AP52" s="27">
        <v>49297.34</v>
      </c>
      <c r="AQ52" s="27">
        <v>207</v>
      </c>
      <c r="AR52" s="27">
        <v>31</v>
      </c>
      <c r="AS52" s="27">
        <v>1218</v>
      </c>
      <c r="AT52" s="27">
        <v>151</v>
      </c>
      <c r="AU52" s="27">
        <v>86</v>
      </c>
      <c r="AV52" s="27">
        <v>517</v>
      </c>
      <c r="AW52" s="27">
        <v>49131</v>
      </c>
      <c r="AX52" s="27">
        <v>7564</v>
      </c>
      <c r="AY52" s="27">
        <v>6430</v>
      </c>
      <c r="AZ52" s="27">
        <v>3146</v>
      </c>
      <c r="BA52" s="27">
        <v>296</v>
      </c>
      <c r="BB52" s="27">
        <v>2241</v>
      </c>
      <c r="BC52" s="27">
        <v>1751</v>
      </c>
      <c r="BD52" s="27">
        <v>50</v>
      </c>
      <c r="BE52" s="27">
        <v>1285</v>
      </c>
      <c r="BF52" s="27">
        <v>978</v>
      </c>
      <c r="BG52" s="27">
        <v>2100</v>
      </c>
      <c r="BH52" s="27" t="s">
        <v>76</v>
      </c>
      <c r="BI52" s="28" t="s">
        <v>76</v>
      </c>
      <c r="BJ52" s="28" t="s">
        <v>76</v>
      </c>
    </row>
    <row r="53" spans="1:62" s="16" customFormat="1" ht="18" customHeight="1" x14ac:dyDescent="0.15">
      <c r="A53" s="93"/>
      <c r="B53" s="96"/>
      <c r="C53" s="26" t="s">
        <v>78</v>
      </c>
      <c r="D53" s="27">
        <v>48620</v>
      </c>
      <c r="E53" s="27">
        <v>48091</v>
      </c>
      <c r="F53" s="27">
        <v>44</v>
      </c>
      <c r="G53" s="27">
        <v>571</v>
      </c>
      <c r="H53" s="27">
        <v>351</v>
      </c>
      <c r="I53" s="27">
        <v>212</v>
      </c>
      <c r="J53" s="27">
        <v>26</v>
      </c>
      <c r="K53" s="27">
        <v>51</v>
      </c>
      <c r="L53" s="27">
        <v>45599</v>
      </c>
      <c r="M53" s="27">
        <v>27165</v>
      </c>
      <c r="N53" s="27">
        <v>6904</v>
      </c>
      <c r="O53" s="27">
        <v>7068</v>
      </c>
      <c r="P53" s="27">
        <v>4462</v>
      </c>
      <c r="Q53" s="27">
        <v>2608</v>
      </c>
      <c r="R53" s="27">
        <v>2607</v>
      </c>
      <c r="S53" s="27">
        <v>47915</v>
      </c>
      <c r="T53" s="27">
        <v>4088</v>
      </c>
      <c r="U53" s="27">
        <v>30</v>
      </c>
      <c r="V53" s="27">
        <v>3097</v>
      </c>
      <c r="W53" s="27">
        <v>1168</v>
      </c>
      <c r="X53" s="27">
        <v>47778</v>
      </c>
      <c r="Y53" s="27">
        <v>302</v>
      </c>
      <c r="Z53" s="27">
        <v>47947</v>
      </c>
      <c r="AA53" s="27">
        <v>3989</v>
      </c>
      <c r="AB53" s="27">
        <v>7209</v>
      </c>
      <c r="AC53" s="27">
        <v>6277</v>
      </c>
      <c r="AD53" s="27">
        <v>1135</v>
      </c>
      <c r="AE53" s="27">
        <v>83</v>
      </c>
      <c r="AF53" s="27">
        <v>18</v>
      </c>
      <c r="AG53" s="27">
        <v>2055</v>
      </c>
      <c r="AH53" s="27">
        <v>281</v>
      </c>
      <c r="AI53" s="27">
        <v>202</v>
      </c>
      <c r="AJ53" s="27">
        <v>47966</v>
      </c>
      <c r="AK53" s="27">
        <v>0</v>
      </c>
      <c r="AL53" s="27">
        <v>64</v>
      </c>
      <c r="AM53" s="28" t="s">
        <v>76</v>
      </c>
      <c r="AN53" s="27">
        <v>318</v>
      </c>
      <c r="AO53" s="28" t="s">
        <v>76</v>
      </c>
      <c r="AP53" s="27">
        <v>48281</v>
      </c>
      <c r="AQ53" s="27">
        <v>227</v>
      </c>
      <c r="AR53" s="27">
        <v>26</v>
      </c>
      <c r="AS53" s="27">
        <v>1205</v>
      </c>
      <c r="AT53" s="27">
        <v>151</v>
      </c>
      <c r="AU53" s="27">
        <v>55</v>
      </c>
      <c r="AV53" s="27">
        <v>495</v>
      </c>
      <c r="AW53" s="27">
        <v>47837</v>
      </c>
      <c r="AX53" s="27">
        <v>9709</v>
      </c>
      <c r="AY53" s="27">
        <v>6833</v>
      </c>
      <c r="AZ53" s="27">
        <v>3702</v>
      </c>
      <c r="BA53" s="27">
        <v>426</v>
      </c>
      <c r="BB53" s="27">
        <v>2731</v>
      </c>
      <c r="BC53" s="27">
        <v>1917</v>
      </c>
      <c r="BD53" s="27">
        <v>54</v>
      </c>
      <c r="BE53" s="27">
        <v>1474</v>
      </c>
      <c r="BF53" s="27">
        <v>869</v>
      </c>
      <c r="BG53" s="27">
        <v>3199</v>
      </c>
      <c r="BH53" s="27" t="s">
        <v>76</v>
      </c>
      <c r="BI53" s="28" t="s">
        <v>76</v>
      </c>
      <c r="BJ53" s="28" t="s">
        <v>76</v>
      </c>
    </row>
    <row r="54" spans="1:62" s="16" customFormat="1" ht="18" customHeight="1" x14ac:dyDescent="0.15">
      <c r="A54" s="93"/>
      <c r="B54" s="96"/>
      <c r="C54" s="26" t="s">
        <v>79</v>
      </c>
      <c r="D54" s="27">
        <v>48088</v>
      </c>
      <c r="E54" s="27">
        <v>47377</v>
      </c>
      <c r="F54" s="27">
        <v>51</v>
      </c>
      <c r="G54" s="27">
        <v>615</v>
      </c>
      <c r="H54" s="27">
        <v>456</v>
      </c>
      <c r="I54" s="27">
        <v>290</v>
      </c>
      <c r="J54" s="27">
        <v>24</v>
      </c>
      <c r="K54" s="27">
        <v>56</v>
      </c>
      <c r="L54" s="27">
        <v>43228</v>
      </c>
      <c r="M54" s="27">
        <v>23363</v>
      </c>
      <c r="N54" s="27">
        <v>6223</v>
      </c>
      <c r="O54" s="27">
        <v>7698</v>
      </c>
      <c r="P54" s="27">
        <v>5944</v>
      </c>
      <c r="Q54" s="27">
        <v>4115</v>
      </c>
      <c r="R54" s="27">
        <v>4440</v>
      </c>
      <c r="S54" s="27">
        <v>47333</v>
      </c>
      <c r="T54" s="27">
        <v>4427</v>
      </c>
      <c r="U54" s="27">
        <v>32</v>
      </c>
      <c r="V54" s="27">
        <v>3517</v>
      </c>
      <c r="W54" s="27">
        <v>1070</v>
      </c>
      <c r="X54" s="27" t="s">
        <v>76</v>
      </c>
      <c r="Y54" s="28" t="s">
        <v>76</v>
      </c>
      <c r="Z54" s="27">
        <v>47359</v>
      </c>
      <c r="AA54" s="27">
        <v>3565</v>
      </c>
      <c r="AB54" s="27">
        <v>7894</v>
      </c>
      <c r="AC54" s="27">
        <v>7041</v>
      </c>
      <c r="AD54" s="27">
        <v>1079</v>
      </c>
      <c r="AE54" s="27">
        <v>91</v>
      </c>
      <c r="AF54" s="27">
        <v>19</v>
      </c>
      <c r="AG54" s="27">
        <v>2062</v>
      </c>
      <c r="AH54" s="27">
        <v>282</v>
      </c>
      <c r="AI54" s="27">
        <v>205</v>
      </c>
      <c r="AJ54" s="27">
        <v>47327</v>
      </c>
      <c r="AK54" s="27">
        <v>0</v>
      </c>
      <c r="AL54" s="27">
        <v>75</v>
      </c>
      <c r="AM54" s="28" t="s">
        <v>76</v>
      </c>
      <c r="AN54" s="27">
        <v>305</v>
      </c>
      <c r="AO54" s="28" t="s">
        <v>76</v>
      </c>
      <c r="AP54" s="27">
        <v>47670</v>
      </c>
      <c r="AQ54" s="27">
        <v>311</v>
      </c>
      <c r="AR54" s="27">
        <v>25</v>
      </c>
      <c r="AS54" s="27">
        <v>1160</v>
      </c>
      <c r="AT54" s="27">
        <v>158</v>
      </c>
      <c r="AU54" s="27">
        <v>38</v>
      </c>
      <c r="AV54" s="27">
        <v>547</v>
      </c>
      <c r="AW54" s="27">
        <v>47306</v>
      </c>
      <c r="AX54" s="27">
        <v>10498</v>
      </c>
      <c r="AY54" s="27">
        <v>6943</v>
      </c>
      <c r="AZ54" s="27">
        <v>4267</v>
      </c>
      <c r="BA54" s="27">
        <v>556</v>
      </c>
      <c r="BB54" s="27">
        <v>3080</v>
      </c>
      <c r="BC54" s="27">
        <v>1801</v>
      </c>
      <c r="BD54" s="27">
        <v>61</v>
      </c>
      <c r="BE54" s="27">
        <v>1593</v>
      </c>
      <c r="BF54" s="27">
        <v>966</v>
      </c>
      <c r="BG54" s="27">
        <v>5403</v>
      </c>
      <c r="BH54" s="27" t="s">
        <v>76</v>
      </c>
      <c r="BI54" s="28" t="s">
        <v>76</v>
      </c>
      <c r="BJ54" s="28" t="s">
        <v>76</v>
      </c>
    </row>
    <row r="55" spans="1:62" s="16" customFormat="1" ht="18" customHeight="1" x14ac:dyDescent="0.15">
      <c r="A55" s="93"/>
      <c r="B55" s="96"/>
      <c r="C55" s="26" t="s">
        <v>80</v>
      </c>
      <c r="D55" s="27">
        <v>47317</v>
      </c>
      <c r="E55" s="27">
        <v>46531</v>
      </c>
      <c r="F55" s="27">
        <v>56</v>
      </c>
      <c r="G55" s="27">
        <v>579</v>
      </c>
      <c r="H55" s="27">
        <v>697</v>
      </c>
      <c r="I55" s="27">
        <v>529</v>
      </c>
      <c r="J55" s="27">
        <v>23</v>
      </c>
      <c r="K55" s="27">
        <v>70</v>
      </c>
      <c r="L55" s="27">
        <v>40630</v>
      </c>
      <c r="M55" s="27">
        <v>19986</v>
      </c>
      <c r="N55" s="27">
        <v>5430</v>
      </c>
      <c r="O55" s="27">
        <v>7785</v>
      </c>
      <c r="P55" s="27">
        <v>7429</v>
      </c>
      <c r="Q55" s="27">
        <v>5746</v>
      </c>
      <c r="R55" s="27">
        <v>6110</v>
      </c>
      <c r="S55" s="27">
        <v>46382</v>
      </c>
      <c r="T55" s="27">
        <v>4351</v>
      </c>
      <c r="U55" s="27">
        <v>24</v>
      </c>
      <c r="V55" s="27">
        <v>3491</v>
      </c>
      <c r="W55" s="27">
        <v>1032</v>
      </c>
      <c r="X55" s="27">
        <v>45774</v>
      </c>
      <c r="Y55" s="27">
        <v>256</v>
      </c>
      <c r="Z55" s="27">
        <v>46472</v>
      </c>
      <c r="AA55" s="27">
        <v>3312</v>
      </c>
      <c r="AB55" s="27">
        <v>7504</v>
      </c>
      <c r="AC55" s="27">
        <v>6725</v>
      </c>
      <c r="AD55" s="27">
        <v>958</v>
      </c>
      <c r="AE55" s="27">
        <v>68</v>
      </c>
      <c r="AF55" s="27">
        <v>19</v>
      </c>
      <c r="AG55" s="27">
        <v>1902</v>
      </c>
      <c r="AH55" s="27">
        <v>253</v>
      </c>
      <c r="AI55" s="27">
        <v>203</v>
      </c>
      <c r="AJ55" s="27">
        <v>46581</v>
      </c>
      <c r="AK55" s="27">
        <v>0</v>
      </c>
      <c r="AL55" s="27">
        <v>60</v>
      </c>
      <c r="AM55" s="28" t="s">
        <v>76</v>
      </c>
      <c r="AN55" s="27">
        <v>267</v>
      </c>
      <c r="AO55" s="28" t="s">
        <v>76</v>
      </c>
      <c r="AP55" s="27">
        <v>46868</v>
      </c>
      <c r="AQ55" s="27">
        <v>520</v>
      </c>
      <c r="AR55" s="27">
        <v>40</v>
      </c>
      <c r="AS55" s="27">
        <v>1097</v>
      </c>
      <c r="AT55" s="27">
        <v>188</v>
      </c>
      <c r="AU55" s="27">
        <v>42</v>
      </c>
      <c r="AV55" s="27">
        <v>483</v>
      </c>
      <c r="AW55" s="27">
        <v>46373</v>
      </c>
      <c r="AX55" s="27">
        <v>8710</v>
      </c>
      <c r="AY55" s="27">
        <v>5890</v>
      </c>
      <c r="AZ55" s="27">
        <v>4232</v>
      </c>
      <c r="BA55" s="27">
        <v>589</v>
      </c>
      <c r="BB55" s="27">
        <v>3271</v>
      </c>
      <c r="BC55" s="27">
        <v>1883</v>
      </c>
      <c r="BD55" s="27">
        <v>61</v>
      </c>
      <c r="BE55" s="27">
        <v>1600</v>
      </c>
      <c r="BF55" s="27">
        <v>871</v>
      </c>
      <c r="BG55" s="27">
        <v>6703</v>
      </c>
      <c r="BH55" s="27" t="s">
        <v>76</v>
      </c>
      <c r="BI55" s="28" t="s">
        <v>76</v>
      </c>
      <c r="BJ55" s="28" t="s">
        <v>76</v>
      </c>
    </row>
    <row r="56" spans="1:62" s="16" customFormat="1" ht="18" customHeight="1" x14ac:dyDescent="0.15">
      <c r="A56" s="93"/>
      <c r="B56" s="96"/>
      <c r="C56" s="26" t="s">
        <v>81</v>
      </c>
      <c r="D56" s="27">
        <v>47828</v>
      </c>
      <c r="E56" s="27">
        <v>46958</v>
      </c>
      <c r="F56" s="27">
        <v>48</v>
      </c>
      <c r="G56" s="27">
        <v>643</v>
      </c>
      <c r="H56" s="27">
        <v>856</v>
      </c>
      <c r="I56" s="27">
        <v>617</v>
      </c>
      <c r="J56" s="27">
        <v>28</v>
      </c>
      <c r="K56" s="27">
        <v>111</v>
      </c>
      <c r="L56" s="27">
        <v>39141</v>
      </c>
      <c r="M56" s="27">
        <v>17555</v>
      </c>
      <c r="N56" s="27">
        <v>4903</v>
      </c>
      <c r="O56" s="27">
        <v>7873</v>
      </c>
      <c r="P56" s="27">
        <v>8810</v>
      </c>
      <c r="Q56" s="27">
        <v>7506</v>
      </c>
      <c r="R56" s="27">
        <v>7924</v>
      </c>
      <c r="S56" s="27">
        <v>46702</v>
      </c>
      <c r="T56" s="27">
        <v>4975</v>
      </c>
      <c r="U56" s="27">
        <v>9</v>
      </c>
      <c r="V56" s="27">
        <v>4146</v>
      </c>
      <c r="W56" s="27">
        <v>1100</v>
      </c>
      <c r="X56" s="27" t="s">
        <v>76</v>
      </c>
      <c r="Y56" s="28" t="s">
        <v>76</v>
      </c>
      <c r="Z56" s="27">
        <v>46796</v>
      </c>
      <c r="AA56" s="27">
        <v>3055</v>
      </c>
      <c r="AB56" s="27">
        <v>8422</v>
      </c>
      <c r="AC56" s="27">
        <v>7702</v>
      </c>
      <c r="AD56" s="27">
        <v>997</v>
      </c>
      <c r="AE56" s="27">
        <v>45</v>
      </c>
      <c r="AF56" s="27">
        <v>24</v>
      </c>
      <c r="AG56" s="27">
        <v>1974</v>
      </c>
      <c r="AH56" s="27">
        <v>277</v>
      </c>
      <c r="AI56" s="27">
        <v>171</v>
      </c>
      <c r="AJ56" s="27">
        <v>47038</v>
      </c>
      <c r="AK56" s="27">
        <v>0</v>
      </c>
      <c r="AL56" s="27">
        <v>68</v>
      </c>
      <c r="AM56" s="28" t="s">
        <v>76</v>
      </c>
      <c r="AN56" s="27">
        <v>248</v>
      </c>
      <c r="AO56" s="28" t="s">
        <v>76</v>
      </c>
      <c r="AP56" s="27">
        <v>47241</v>
      </c>
      <c r="AQ56" s="27">
        <v>780</v>
      </c>
      <c r="AR56" s="27">
        <v>67</v>
      </c>
      <c r="AS56" s="27">
        <v>1031</v>
      </c>
      <c r="AT56" s="27">
        <v>235</v>
      </c>
      <c r="AU56" s="27">
        <v>37</v>
      </c>
      <c r="AV56" s="27">
        <v>459</v>
      </c>
      <c r="AW56" s="27">
        <v>46622</v>
      </c>
      <c r="AX56" s="27">
        <v>7484</v>
      </c>
      <c r="AY56" s="27">
        <v>4650</v>
      </c>
      <c r="AZ56" s="27">
        <v>4489</v>
      </c>
      <c r="BA56" s="27">
        <v>673</v>
      </c>
      <c r="BB56" s="27">
        <v>3381</v>
      </c>
      <c r="BC56" s="27">
        <v>1876</v>
      </c>
      <c r="BD56" s="27">
        <v>90</v>
      </c>
      <c r="BE56" s="27">
        <v>1717</v>
      </c>
      <c r="BF56" s="27">
        <v>871</v>
      </c>
      <c r="BG56" s="27">
        <v>8288</v>
      </c>
      <c r="BH56" s="27">
        <v>5833</v>
      </c>
      <c r="BI56" s="27">
        <v>133</v>
      </c>
      <c r="BJ56" s="27">
        <v>12068</v>
      </c>
    </row>
    <row r="57" spans="1:62" s="16" customFormat="1" ht="18" customHeight="1" x14ac:dyDescent="0.15">
      <c r="A57" s="93"/>
      <c r="B57" s="96"/>
      <c r="C57" s="30" t="s">
        <v>82</v>
      </c>
      <c r="D57" s="31">
        <f t="shared" ref="D57:BJ57" si="23">SUM(D51:D56)</f>
        <v>291199</v>
      </c>
      <c r="E57" s="31">
        <f t="shared" si="23"/>
        <v>287263</v>
      </c>
      <c r="F57" s="31">
        <f t="shared" si="23"/>
        <v>230</v>
      </c>
      <c r="G57" s="31">
        <f t="shared" si="23"/>
        <v>3100</v>
      </c>
      <c r="H57" s="31">
        <f t="shared" si="23"/>
        <v>2971</v>
      </c>
      <c r="I57" s="31">
        <f t="shared" si="23"/>
        <v>1964</v>
      </c>
      <c r="J57" s="31">
        <f t="shared" si="23"/>
        <v>149</v>
      </c>
      <c r="K57" s="31">
        <f>SUM(K51:K56)</f>
        <v>381</v>
      </c>
      <c r="L57" s="31">
        <f>SUM(L51:L56)</f>
        <v>264644</v>
      </c>
      <c r="M57" s="31">
        <f t="shared" si="23"/>
        <v>154630</v>
      </c>
      <c r="N57" s="31">
        <f t="shared" si="23"/>
        <v>39651</v>
      </c>
      <c r="O57" s="31">
        <f t="shared" si="23"/>
        <v>40302</v>
      </c>
      <c r="P57" s="31">
        <f t="shared" si="23"/>
        <v>30061</v>
      </c>
      <c r="Q57" s="31">
        <f t="shared" si="23"/>
        <v>22348</v>
      </c>
      <c r="R57" s="31">
        <f t="shared" si="23"/>
        <v>23601</v>
      </c>
      <c r="S57" s="31">
        <f>SUM(S51:S56)</f>
        <v>286511</v>
      </c>
      <c r="T57" s="31">
        <f>SUM(T51:T56)</f>
        <v>25564</v>
      </c>
      <c r="U57" s="31">
        <f t="shared" si="23"/>
        <v>131</v>
      </c>
      <c r="V57" s="31">
        <f t="shared" si="23"/>
        <v>19933</v>
      </c>
      <c r="W57" s="31">
        <f t="shared" si="23"/>
        <v>6722</v>
      </c>
      <c r="X57" s="31">
        <f>SUM(X51:X56)</f>
        <v>191276</v>
      </c>
      <c r="Y57" s="31">
        <f t="shared" si="23"/>
        <v>1335</v>
      </c>
      <c r="Z57" s="31">
        <f>SUM(Z51:Z56)</f>
        <v>286857</v>
      </c>
      <c r="AA57" s="31">
        <f t="shared" si="23"/>
        <v>24285</v>
      </c>
      <c r="AB57" s="31">
        <f>SUM(AB51:AB56)</f>
        <v>45301</v>
      </c>
      <c r="AC57" s="31">
        <f t="shared" si="23"/>
        <v>39509</v>
      </c>
      <c r="AD57" s="31">
        <f t="shared" si="23"/>
        <v>7065</v>
      </c>
      <c r="AE57" s="31">
        <f t="shared" si="23"/>
        <v>524</v>
      </c>
      <c r="AF57" s="31">
        <f t="shared" si="23"/>
        <v>126</v>
      </c>
      <c r="AG57" s="31">
        <f t="shared" si="23"/>
        <v>11763</v>
      </c>
      <c r="AH57" s="31">
        <f>SUM(AH51:AH56)</f>
        <v>1735</v>
      </c>
      <c r="AI57" s="31">
        <f>SUM(AI51:AI56)</f>
        <v>1244</v>
      </c>
      <c r="AJ57" s="31">
        <f>SUM(AJ51:AJ56)</f>
        <v>286917</v>
      </c>
      <c r="AK57" s="31">
        <f t="shared" si="23"/>
        <v>0</v>
      </c>
      <c r="AL57" s="31">
        <f t="shared" si="23"/>
        <v>574</v>
      </c>
      <c r="AM57" s="31">
        <f>SUM(AM51:AM56)</f>
        <v>48944</v>
      </c>
      <c r="AN57" s="31">
        <f t="shared" si="23"/>
        <v>2021</v>
      </c>
      <c r="AO57" s="31">
        <f t="shared" si="23"/>
        <v>578</v>
      </c>
      <c r="AP57" s="31">
        <f>SUM(AP51:AP56)</f>
        <v>288663.33999999997</v>
      </c>
      <c r="AQ57" s="31">
        <f t="shared" si="23"/>
        <v>2190</v>
      </c>
      <c r="AR57" s="31">
        <f t="shared" si="23"/>
        <v>217</v>
      </c>
      <c r="AS57" s="31">
        <f t="shared" si="23"/>
        <v>7044</v>
      </c>
      <c r="AT57" s="31">
        <f t="shared" si="23"/>
        <v>1034</v>
      </c>
      <c r="AU57" s="31">
        <f>SUM(AU51:AU56)</f>
        <v>341</v>
      </c>
      <c r="AV57" s="31">
        <f t="shared" si="23"/>
        <v>3041</v>
      </c>
      <c r="AW57" s="31">
        <f t="shared" si="23"/>
        <v>286364</v>
      </c>
      <c r="AX57" s="31">
        <f t="shared" si="23"/>
        <v>48985</v>
      </c>
      <c r="AY57" s="31">
        <f t="shared" si="23"/>
        <v>36174</v>
      </c>
      <c r="AZ57" s="31">
        <f t="shared" si="23"/>
        <v>22170</v>
      </c>
      <c r="BA57" s="31">
        <f t="shared" si="23"/>
        <v>2709</v>
      </c>
      <c r="BB57" s="31">
        <f t="shared" si="23"/>
        <v>15889</v>
      </c>
      <c r="BC57" s="31">
        <f t="shared" si="23"/>
        <v>10383</v>
      </c>
      <c r="BD57" s="31">
        <f t="shared" si="23"/>
        <v>338</v>
      </c>
      <c r="BE57" s="31">
        <f>SUM(BE51:BE56)</f>
        <v>8567</v>
      </c>
      <c r="BF57" s="31">
        <f t="shared" si="23"/>
        <v>5692</v>
      </c>
      <c r="BG57" s="31">
        <f t="shared" si="23"/>
        <v>26472</v>
      </c>
      <c r="BH57" s="31">
        <f t="shared" si="23"/>
        <v>5833</v>
      </c>
      <c r="BI57" s="31">
        <f t="shared" si="23"/>
        <v>133</v>
      </c>
      <c r="BJ57" s="31">
        <f t="shared" si="23"/>
        <v>12068</v>
      </c>
    </row>
    <row r="58" spans="1:62" s="16" customFormat="1" ht="18" customHeight="1" x14ac:dyDescent="0.15">
      <c r="A58" s="93"/>
      <c r="B58" s="92" t="s">
        <v>83</v>
      </c>
      <c r="C58" s="22" t="s">
        <v>75</v>
      </c>
      <c r="D58" s="23">
        <v>37596</v>
      </c>
      <c r="E58" s="23">
        <v>36356</v>
      </c>
      <c r="F58" s="23">
        <v>54</v>
      </c>
      <c r="G58" s="23">
        <v>213</v>
      </c>
      <c r="H58" s="23">
        <v>1057</v>
      </c>
      <c r="I58" s="23">
        <v>973</v>
      </c>
      <c r="J58" s="23">
        <v>10</v>
      </c>
      <c r="K58" s="23">
        <v>78</v>
      </c>
      <c r="L58" s="23">
        <v>29827</v>
      </c>
      <c r="M58" s="23">
        <v>12145</v>
      </c>
      <c r="N58" s="23">
        <v>4252</v>
      </c>
      <c r="O58" s="23">
        <v>6171</v>
      </c>
      <c r="P58" s="23">
        <v>7259</v>
      </c>
      <c r="Q58" s="23">
        <v>5658.48</v>
      </c>
      <c r="R58" s="23">
        <v>6976</v>
      </c>
      <c r="S58" s="23">
        <v>36113</v>
      </c>
      <c r="T58" s="23">
        <v>3805</v>
      </c>
      <c r="U58" s="23">
        <v>12</v>
      </c>
      <c r="V58" s="23">
        <v>3146</v>
      </c>
      <c r="W58" s="23">
        <v>784</v>
      </c>
      <c r="X58" s="23">
        <v>36719</v>
      </c>
      <c r="Y58" s="23">
        <v>160</v>
      </c>
      <c r="Z58" s="23">
        <v>36163</v>
      </c>
      <c r="AA58" s="23">
        <v>2366</v>
      </c>
      <c r="AB58" s="23">
        <v>6054</v>
      </c>
      <c r="AC58" s="23">
        <v>5652</v>
      </c>
      <c r="AD58" s="23">
        <v>584</v>
      </c>
      <c r="AE58" s="23">
        <v>43</v>
      </c>
      <c r="AF58" s="23">
        <v>13</v>
      </c>
      <c r="AG58" s="23">
        <v>1474</v>
      </c>
      <c r="AH58" s="23">
        <v>192</v>
      </c>
      <c r="AI58" s="23">
        <v>58</v>
      </c>
      <c r="AJ58" s="23">
        <v>36675</v>
      </c>
      <c r="AK58" s="23">
        <v>0</v>
      </c>
      <c r="AL58" s="23">
        <v>65</v>
      </c>
      <c r="AM58" s="23">
        <v>36629</v>
      </c>
      <c r="AN58" s="23">
        <v>408</v>
      </c>
      <c r="AO58" s="23">
        <v>673</v>
      </c>
      <c r="AP58" s="23">
        <v>36758</v>
      </c>
      <c r="AQ58" s="23">
        <v>704</v>
      </c>
      <c r="AR58" s="23">
        <v>58</v>
      </c>
      <c r="AS58" s="23">
        <v>753</v>
      </c>
      <c r="AT58" s="23">
        <v>179</v>
      </c>
      <c r="AU58" s="23">
        <v>14</v>
      </c>
      <c r="AV58" s="23">
        <v>522</v>
      </c>
      <c r="AW58" s="23">
        <v>36240</v>
      </c>
      <c r="AX58" s="23">
        <v>5917</v>
      </c>
      <c r="AY58" s="23">
        <v>3624</v>
      </c>
      <c r="AZ58" s="23">
        <v>4523</v>
      </c>
      <c r="BA58" s="23">
        <v>692</v>
      </c>
      <c r="BB58" s="23">
        <v>4253</v>
      </c>
      <c r="BC58" s="23">
        <v>1776</v>
      </c>
      <c r="BD58" s="23">
        <v>70</v>
      </c>
      <c r="BE58" s="23">
        <v>1457</v>
      </c>
      <c r="BF58" s="23">
        <v>464</v>
      </c>
      <c r="BG58" s="23">
        <v>8522</v>
      </c>
      <c r="BH58" s="23">
        <v>6598</v>
      </c>
      <c r="BI58" s="23">
        <v>497</v>
      </c>
      <c r="BJ58" s="23">
        <v>14629</v>
      </c>
    </row>
    <row r="59" spans="1:62" s="16" customFormat="1" ht="18" customHeight="1" x14ac:dyDescent="0.15">
      <c r="A59" s="93"/>
      <c r="B59" s="93"/>
      <c r="C59" s="26" t="s">
        <v>77</v>
      </c>
      <c r="D59" s="27">
        <v>37887</v>
      </c>
      <c r="E59" s="27">
        <v>35666</v>
      </c>
      <c r="F59" s="27">
        <v>56</v>
      </c>
      <c r="G59" s="27">
        <v>230</v>
      </c>
      <c r="H59" s="27">
        <v>1001</v>
      </c>
      <c r="I59" s="27">
        <v>915</v>
      </c>
      <c r="J59" s="27">
        <v>18</v>
      </c>
      <c r="K59" s="27">
        <v>88</v>
      </c>
      <c r="L59" s="27">
        <v>27203</v>
      </c>
      <c r="M59" s="27">
        <v>9759</v>
      </c>
      <c r="N59" s="27">
        <v>3727</v>
      </c>
      <c r="O59" s="27">
        <v>6172</v>
      </c>
      <c r="P59" s="27">
        <v>7545</v>
      </c>
      <c r="Q59" s="27">
        <v>6002</v>
      </c>
      <c r="R59" s="27">
        <v>8601</v>
      </c>
      <c r="S59" s="27">
        <v>35194</v>
      </c>
      <c r="T59" s="27">
        <v>3938</v>
      </c>
      <c r="U59" s="27">
        <v>13</v>
      </c>
      <c r="V59" s="27">
        <v>3399</v>
      </c>
      <c r="W59" s="27">
        <v>681</v>
      </c>
      <c r="X59" s="27" t="s">
        <v>76</v>
      </c>
      <c r="Y59" s="28" t="s">
        <v>76</v>
      </c>
      <c r="Z59" s="27">
        <v>35277</v>
      </c>
      <c r="AA59" s="27">
        <v>2012</v>
      </c>
      <c r="AB59" s="27">
        <v>6448</v>
      </c>
      <c r="AC59" s="27">
        <v>6125</v>
      </c>
      <c r="AD59" s="27">
        <v>554</v>
      </c>
      <c r="AE59" s="27">
        <v>52</v>
      </c>
      <c r="AF59" s="27">
        <v>7</v>
      </c>
      <c r="AG59" s="27">
        <v>1401</v>
      </c>
      <c r="AH59" s="27">
        <v>184</v>
      </c>
      <c r="AI59" s="27">
        <v>65</v>
      </c>
      <c r="AJ59" s="27">
        <v>36610</v>
      </c>
      <c r="AK59" s="27">
        <v>0</v>
      </c>
      <c r="AL59" s="27">
        <v>41</v>
      </c>
      <c r="AM59" s="28" t="s">
        <v>76</v>
      </c>
      <c r="AN59" s="27">
        <v>217</v>
      </c>
      <c r="AO59" s="28" t="s">
        <v>76</v>
      </c>
      <c r="AP59" s="27">
        <v>36317</v>
      </c>
      <c r="AQ59" s="27">
        <v>634</v>
      </c>
      <c r="AR59" s="27">
        <v>67</v>
      </c>
      <c r="AS59" s="27">
        <v>785</v>
      </c>
      <c r="AT59" s="27">
        <v>163</v>
      </c>
      <c r="AU59" s="27">
        <v>22</v>
      </c>
      <c r="AV59" s="27">
        <v>518</v>
      </c>
      <c r="AW59" s="27">
        <v>35442</v>
      </c>
      <c r="AX59" s="27">
        <v>6576</v>
      </c>
      <c r="AY59" s="27">
        <v>3786</v>
      </c>
      <c r="AZ59" s="27">
        <v>5048</v>
      </c>
      <c r="BA59" s="27">
        <v>810</v>
      </c>
      <c r="BB59" s="27">
        <v>4202</v>
      </c>
      <c r="BC59" s="27">
        <v>1807</v>
      </c>
      <c r="BD59" s="27">
        <v>78</v>
      </c>
      <c r="BE59" s="27">
        <v>1501</v>
      </c>
      <c r="BF59" s="27">
        <v>479</v>
      </c>
      <c r="BG59" s="27">
        <v>9718</v>
      </c>
      <c r="BH59" s="27" t="s">
        <v>76</v>
      </c>
      <c r="BI59" s="28" t="s">
        <v>76</v>
      </c>
      <c r="BJ59" s="28" t="s">
        <v>76</v>
      </c>
    </row>
    <row r="60" spans="1:62" s="16" customFormat="1" ht="18" customHeight="1" x14ac:dyDescent="0.15">
      <c r="A60" s="93"/>
      <c r="B60" s="93"/>
      <c r="C60" s="26" t="s">
        <v>78</v>
      </c>
      <c r="D60" s="27">
        <v>37828</v>
      </c>
      <c r="E60" s="27">
        <v>35398</v>
      </c>
      <c r="F60" s="27">
        <v>47</v>
      </c>
      <c r="G60" s="27">
        <v>223</v>
      </c>
      <c r="H60" s="27">
        <v>965</v>
      </c>
      <c r="I60" s="27">
        <v>854</v>
      </c>
      <c r="J60" s="27">
        <v>11</v>
      </c>
      <c r="K60" s="27">
        <v>110</v>
      </c>
      <c r="L60" s="27">
        <v>24978</v>
      </c>
      <c r="M60" s="27">
        <v>8491</v>
      </c>
      <c r="N60" s="27">
        <v>3302</v>
      </c>
      <c r="O60" s="27">
        <v>5724</v>
      </c>
      <c r="P60" s="27">
        <v>7461</v>
      </c>
      <c r="Q60" s="27">
        <v>6318</v>
      </c>
      <c r="R60" s="27">
        <v>11050</v>
      </c>
      <c r="S60" s="27">
        <v>34977</v>
      </c>
      <c r="T60" s="27">
        <v>3736</v>
      </c>
      <c r="U60" s="27">
        <v>11</v>
      </c>
      <c r="V60" s="27">
        <v>3166</v>
      </c>
      <c r="W60" s="27">
        <v>677</v>
      </c>
      <c r="X60" s="27">
        <v>36054</v>
      </c>
      <c r="Y60" s="27">
        <v>151</v>
      </c>
      <c r="Z60" s="27">
        <v>35055</v>
      </c>
      <c r="AA60" s="27">
        <v>1590</v>
      </c>
      <c r="AB60" s="27">
        <v>6247</v>
      </c>
      <c r="AC60" s="27">
        <v>5882</v>
      </c>
      <c r="AD60" s="27">
        <v>513</v>
      </c>
      <c r="AE60" s="27">
        <v>30</v>
      </c>
      <c r="AF60" s="27">
        <v>15</v>
      </c>
      <c r="AG60" s="27">
        <v>1287</v>
      </c>
      <c r="AH60" s="27">
        <v>177</v>
      </c>
      <c r="AI60" s="27">
        <v>56</v>
      </c>
      <c r="AJ60" s="27">
        <v>36468</v>
      </c>
      <c r="AK60" s="27">
        <v>0</v>
      </c>
      <c r="AL60" s="27">
        <v>49</v>
      </c>
      <c r="AM60" s="28" t="s">
        <v>76</v>
      </c>
      <c r="AN60" s="27">
        <v>220</v>
      </c>
      <c r="AO60" s="28" t="s">
        <v>76</v>
      </c>
      <c r="AP60" s="27">
        <v>36011</v>
      </c>
      <c r="AQ60" s="27">
        <v>619</v>
      </c>
      <c r="AR60" s="27">
        <v>58</v>
      </c>
      <c r="AS60" s="27">
        <v>830</v>
      </c>
      <c r="AT60" s="27">
        <v>142</v>
      </c>
      <c r="AU60" s="27">
        <v>19</v>
      </c>
      <c r="AV60" s="27">
        <v>504</v>
      </c>
      <c r="AW60" s="27">
        <v>35195</v>
      </c>
      <c r="AX60" s="27">
        <v>6993</v>
      </c>
      <c r="AY60" s="27">
        <v>4340</v>
      </c>
      <c r="AZ60" s="27">
        <v>5555</v>
      </c>
      <c r="BA60" s="27">
        <v>839</v>
      </c>
      <c r="BB60" s="27">
        <v>4053</v>
      </c>
      <c r="BC60" s="27">
        <v>1645</v>
      </c>
      <c r="BD60" s="27">
        <v>92</v>
      </c>
      <c r="BE60" s="27">
        <v>1650</v>
      </c>
      <c r="BF60" s="27">
        <v>531</v>
      </c>
      <c r="BG60" s="27">
        <v>10969</v>
      </c>
      <c r="BH60" s="41" t="s">
        <v>76</v>
      </c>
      <c r="BI60" s="28" t="s">
        <v>76</v>
      </c>
      <c r="BJ60" s="28" t="s">
        <v>76</v>
      </c>
    </row>
    <row r="61" spans="1:62" s="16" customFormat="1" ht="18" customHeight="1" x14ac:dyDescent="0.15">
      <c r="A61" s="93"/>
      <c r="B61" s="94"/>
      <c r="C61" s="37" t="s">
        <v>82</v>
      </c>
      <c r="D61" s="38">
        <f t="shared" ref="D61:BJ61" si="24">SUM(D58:D60)</f>
        <v>113311</v>
      </c>
      <c r="E61" s="38">
        <f t="shared" si="24"/>
        <v>107420</v>
      </c>
      <c r="F61" s="38">
        <f t="shared" si="24"/>
        <v>157</v>
      </c>
      <c r="G61" s="38">
        <f t="shared" si="24"/>
        <v>666</v>
      </c>
      <c r="H61" s="38">
        <f t="shared" si="24"/>
        <v>3023</v>
      </c>
      <c r="I61" s="38">
        <f t="shared" si="24"/>
        <v>2742</v>
      </c>
      <c r="J61" s="38">
        <f t="shared" si="24"/>
        <v>39</v>
      </c>
      <c r="K61" s="38">
        <f>SUM(K58:K60)</f>
        <v>276</v>
      </c>
      <c r="L61" s="38">
        <f>SUM(L58:L60)</f>
        <v>82008</v>
      </c>
      <c r="M61" s="38">
        <f t="shared" si="24"/>
        <v>30395</v>
      </c>
      <c r="N61" s="38">
        <f t="shared" si="24"/>
        <v>11281</v>
      </c>
      <c r="O61" s="38">
        <f t="shared" si="24"/>
        <v>18067</v>
      </c>
      <c r="P61" s="38">
        <f t="shared" si="24"/>
        <v>22265</v>
      </c>
      <c r="Q61" s="38">
        <f t="shared" si="24"/>
        <v>17978.48</v>
      </c>
      <c r="R61" s="38">
        <f t="shared" si="24"/>
        <v>26627</v>
      </c>
      <c r="S61" s="38">
        <f>SUM(S58:S60)</f>
        <v>106284</v>
      </c>
      <c r="T61" s="38">
        <f>SUM(T58:T60)</f>
        <v>11479</v>
      </c>
      <c r="U61" s="38">
        <f t="shared" si="24"/>
        <v>36</v>
      </c>
      <c r="V61" s="38">
        <f t="shared" si="24"/>
        <v>9711</v>
      </c>
      <c r="W61" s="38">
        <f t="shared" si="24"/>
        <v>2142</v>
      </c>
      <c r="X61" s="38">
        <f>SUM(X58:X60)</f>
        <v>72773</v>
      </c>
      <c r="Y61" s="38">
        <f t="shared" si="24"/>
        <v>311</v>
      </c>
      <c r="Z61" s="38">
        <f>SUM(Z58:Z60)</f>
        <v>106495</v>
      </c>
      <c r="AA61" s="38">
        <f t="shared" si="24"/>
        <v>5968</v>
      </c>
      <c r="AB61" s="38">
        <f>SUM(AB58:AB60)</f>
        <v>18749</v>
      </c>
      <c r="AC61" s="38">
        <f t="shared" si="24"/>
        <v>17659</v>
      </c>
      <c r="AD61" s="38">
        <f t="shared" si="24"/>
        <v>1651</v>
      </c>
      <c r="AE61" s="38">
        <f t="shared" si="24"/>
        <v>125</v>
      </c>
      <c r="AF61" s="38">
        <f t="shared" si="24"/>
        <v>35</v>
      </c>
      <c r="AG61" s="38">
        <f t="shared" si="24"/>
        <v>4162</v>
      </c>
      <c r="AH61" s="38">
        <f>SUM(AH58:AH60)</f>
        <v>553</v>
      </c>
      <c r="AI61" s="38">
        <f>SUM(AI58:AI60)</f>
        <v>179</v>
      </c>
      <c r="AJ61" s="38">
        <f>SUM(AJ58:AJ60)</f>
        <v>109753</v>
      </c>
      <c r="AK61" s="38">
        <f t="shared" si="24"/>
        <v>0</v>
      </c>
      <c r="AL61" s="38">
        <f t="shared" si="24"/>
        <v>155</v>
      </c>
      <c r="AM61" s="38">
        <f>SUM(AM58:AM60)</f>
        <v>36629</v>
      </c>
      <c r="AN61" s="38">
        <f t="shared" si="24"/>
        <v>845</v>
      </c>
      <c r="AO61" s="38">
        <f t="shared" si="24"/>
        <v>673</v>
      </c>
      <c r="AP61" s="38">
        <f>SUM(AP58:AP60)</f>
        <v>109086</v>
      </c>
      <c r="AQ61" s="38">
        <f t="shared" si="24"/>
        <v>1957</v>
      </c>
      <c r="AR61" s="38">
        <f t="shared" si="24"/>
        <v>183</v>
      </c>
      <c r="AS61" s="38">
        <f t="shared" si="24"/>
        <v>2368</v>
      </c>
      <c r="AT61" s="38">
        <f t="shared" si="24"/>
        <v>484</v>
      </c>
      <c r="AU61" s="38">
        <f>SUM(AU58:AU60)</f>
        <v>55</v>
      </c>
      <c r="AV61" s="38">
        <f t="shared" si="24"/>
        <v>1544</v>
      </c>
      <c r="AW61" s="38">
        <f t="shared" si="24"/>
        <v>106877</v>
      </c>
      <c r="AX61" s="38">
        <f t="shared" si="24"/>
        <v>19486</v>
      </c>
      <c r="AY61" s="38">
        <f t="shared" si="24"/>
        <v>11750</v>
      </c>
      <c r="AZ61" s="38">
        <f t="shared" si="24"/>
        <v>15126</v>
      </c>
      <c r="BA61" s="38">
        <f t="shared" si="24"/>
        <v>2341</v>
      </c>
      <c r="BB61" s="38">
        <f t="shared" si="24"/>
        <v>12508</v>
      </c>
      <c r="BC61" s="38">
        <f t="shared" si="24"/>
        <v>5228</v>
      </c>
      <c r="BD61" s="38">
        <f t="shared" si="24"/>
        <v>240</v>
      </c>
      <c r="BE61" s="38">
        <f>SUM(BE58:BE60)</f>
        <v>4608</v>
      </c>
      <c r="BF61" s="38">
        <f t="shared" si="24"/>
        <v>1474</v>
      </c>
      <c r="BG61" s="38">
        <f t="shared" si="24"/>
        <v>29209</v>
      </c>
      <c r="BH61" s="38">
        <f t="shared" si="24"/>
        <v>6598</v>
      </c>
      <c r="BI61" s="38">
        <f t="shared" si="24"/>
        <v>497</v>
      </c>
      <c r="BJ61" s="38">
        <f t="shared" si="24"/>
        <v>14629</v>
      </c>
    </row>
    <row r="62" spans="1:62" s="16" customFormat="1" ht="18" customHeight="1" x14ac:dyDescent="0.15">
      <c r="A62" s="93"/>
      <c r="B62" s="93" t="s">
        <v>84</v>
      </c>
      <c r="C62" s="40" t="s">
        <v>75</v>
      </c>
      <c r="D62" s="27">
        <v>19952</v>
      </c>
      <c r="E62" s="41">
        <v>19801</v>
      </c>
      <c r="F62" s="41">
        <v>12</v>
      </c>
      <c r="G62" s="41">
        <v>47</v>
      </c>
      <c r="H62" s="41">
        <v>313</v>
      </c>
      <c r="I62" s="41">
        <v>320</v>
      </c>
      <c r="J62" s="41">
        <v>7</v>
      </c>
      <c r="K62" s="41">
        <v>17</v>
      </c>
      <c r="L62" s="41">
        <v>10251</v>
      </c>
      <c r="M62" s="41">
        <v>3468</v>
      </c>
      <c r="N62" s="41">
        <v>1584</v>
      </c>
      <c r="O62" s="41">
        <v>2496</v>
      </c>
      <c r="P62" s="41">
        <v>2703</v>
      </c>
      <c r="Q62" s="41">
        <v>1693</v>
      </c>
      <c r="R62" s="41">
        <v>9427</v>
      </c>
      <c r="S62" s="41">
        <v>19766</v>
      </c>
      <c r="T62" s="41">
        <v>681</v>
      </c>
      <c r="U62" s="41">
        <v>14</v>
      </c>
      <c r="V62" s="41">
        <v>394</v>
      </c>
      <c r="W62" s="41">
        <v>289</v>
      </c>
      <c r="X62" s="41">
        <v>19707</v>
      </c>
      <c r="Y62" s="41">
        <v>78</v>
      </c>
      <c r="Z62" s="41">
        <v>19744</v>
      </c>
      <c r="AA62" s="41">
        <v>736</v>
      </c>
      <c r="AB62" s="41">
        <v>1481</v>
      </c>
      <c r="AC62" s="41">
        <v>1537</v>
      </c>
      <c r="AD62" s="41">
        <v>138</v>
      </c>
      <c r="AE62" s="41">
        <v>19</v>
      </c>
      <c r="AF62" s="41">
        <v>3</v>
      </c>
      <c r="AG62" s="41">
        <v>384</v>
      </c>
      <c r="AH62" s="41">
        <v>30</v>
      </c>
      <c r="AI62" s="41">
        <v>23</v>
      </c>
      <c r="AJ62" s="41">
        <v>19718</v>
      </c>
      <c r="AK62" s="41">
        <v>0</v>
      </c>
      <c r="AL62" s="41">
        <v>0</v>
      </c>
      <c r="AM62" s="41">
        <v>19827</v>
      </c>
      <c r="AN62" s="41">
        <v>150</v>
      </c>
      <c r="AO62" s="41">
        <v>281</v>
      </c>
      <c r="AP62" s="41">
        <v>19677</v>
      </c>
      <c r="AQ62" s="41">
        <v>356</v>
      </c>
      <c r="AR62" s="41">
        <v>35</v>
      </c>
      <c r="AS62" s="41">
        <v>289</v>
      </c>
      <c r="AT62" s="41">
        <v>30</v>
      </c>
      <c r="AU62" s="41">
        <v>7</v>
      </c>
      <c r="AV62" s="41">
        <v>261</v>
      </c>
      <c r="AW62" s="41">
        <v>19760</v>
      </c>
      <c r="AX62" s="41">
        <v>4645</v>
      </c>
      <c r="AY62" s="41">
        <v>2760</v>
      </c>
      <c r="AZ62" s="41">
        <v>3117</v>
      </c>
      <c r="BA62" s="41">
        <v>417</v>
      </c>
      <c r="BB62" s="41">
        <v>3101</v>
      </c>
      <c r="BC62" s="41">
        <v>954</v>
      </c>
      <c r="BD62" s="41">
        <v>106</v>
      </c>
      <c r="BE62" s="41">
        <v>702</v>
      </c>
      <c r="BF62" s="41">
        <v>133</v>
      </c>
      <c r="BG62" s="33" t="s">
        <v>76</v>
      </c>
      <c r="BH62" s="33" t="s">
        <v>76</v>
      </c>
      <c r="BI62" s="33" t="s">
        <v>76</v>
      </c>
      <c r="BJ62" s="33" t="s">
        <v>76</v>
      </c>
    </row>
    <row r="63" spans="1:62" s="16" customFormat="1" ht="18" customHeight="1" x14ac:dyDescent="0.15">
      <c r="A63" s="93"/>
      <c r="B63" s="97"/>
      <c r="C63" s="43" t="s">
        <v>77</v>
      </c>
      <c r="D63" s="27">
        <v>19135</v>
      </c>
      <c r="E63" s="41">
        <v>18872</v>
      </c>
      <c r="F63" s="41">
        <v>23</v>
      </c>
      <c r="G63" s="41">
        <v>29</v>
      </c>
      <c r="H63" s="41">
        <v>225</v>
      </c>
      <c r="I63" s="41">
        <v>231</v>
      </c>
      <c r="J63" s="41">
        <v>6</v>
      </c>
      <c r="K63" s="41">
        <v>22</v>
      </c>
      <c r="L63" s="41">
        <v>9305</v>
      </c>
      <c r="M63" s="41">
        <v>3342</v>
      </c>
      <c r="N63" s="41">
        <v>1463</v>
      </c>
      <c r="O63" s="41">
        <v>2218</v>
      </c>
      <c r="P63" s="41">
        <v>2282</v>
      </c>
      <c r="Q63" s="41">
        <v>1385</v>
      </c>
      <c r="R63" s="41">
        <v>9381</v>
      </c>
      <c r="S63" s="41">
        <v>18555</v>
      </c>
      <c r="T63" s="41">
        <v>591</v>
      </c>
      <c r="U63" s="41">
        <v>8</v>
      </c>
      <c r="V63" s="41">
        <v>334</v>
      </c>
      <c r="W63" s="41">
        <v>263</v>
      </c>
      <c r="X63" s="27" t="s">
        <v>76</v>
      </c>
      <c r="Y63" s="28" t="s">
        <v>76</v>
      </c>
      <c r="Z63" s="41">
        <v>18585</v>
      </c>
      <c r="AA63" s="41">
        <v>567</v>
      </c>
      <c r="AB63" s="41">
        <v>1347</v>
      </c>
      <c r="AC63" s="41">
        <v>1449</v>
      </c>
      <c r="AD63" s="41">
        <v>138</v>
      </c>
      <c r="AE63" s="41">
        <v>25</v>
      </c>
      <c r="AF63" s="41">
        <v>4</v>
      </c>
      <c r="AG63" s="41">
        <v>381</v>
      </c>
      <c r="AH63" s="41">
        <v>30</v>
      </c>
      <c r="AI63" s="41">
        <v>29</v>
      </c>
      <c r="AJ63" s="28" t="s">
        <v>76</v>
      </c>
      <c r="AK63" s="28" t="s">
        <v>76</v>
      </c>
      <c r="AL63" s="28" t="s">
        <v>76</v>
      </c>
      <c r="AM63" s="28" t="s">
        <v>76</v>
      </c>
      <c r="AN63" s="41">
        <v>113</v>
      </c>
      <c r="AO63" s="28" t="s">
        <v>76</v>
      </c>
      <c r="AP63" s="41">
        <v>18634</v>
      </c>
      <c r="AQ63" s="41">
        <v>290</v>
      </c>
      <c r="AR63" s="41">
        <v>49</v>
      </c>
      <c r="AS63" s="41">
        <v>328</v>
      </c>
      <c r="AT63" s="41">
        <v>41</v>
      </c>
      <c r="AU63" s="41">
        <v>1</v>
      </c>
      <c r="AV63" s="41">
        <v>262</v>
      </c>
      <c r="AW63" s="41">
        <v>18710</v>
      </c>
      <c r="AX63" s="41">
        <v>4845</v>
      </c>
      <c r="AY63" s="41">
        <v>2881</v>
      </c>
      <c r="AZ63" s="41">
        <v>3312</v>
      </c>
      <c r="BA63" s="41">
        <v>402</v>
      </c>
      <c r="BB63" s="41">
        <v>2956</v>
      </c>
      <c r="BC63" s="41">
        <v>903</v>
      </c>
      <c r="BD63" s="41">
        <v>119</v>
      </c>
      <c r="BE63" s="41">
        <v>683</v>
      </c>
      <c r="BF63" s="41">
        <v>68</v>
      </c>
      <c r="BG63" s="28" t="s">
        <v>76</v>
      </c>
      <c r="BH63" s="28" t="s">
        <v>76</v>
      </c>
      <c r="BI63" s="28" t="s">
        <v>76</v>
      </c>
      <c r="BJ63" s="28" t="s">
        <v>76</v>
      </c>
    </row>
    <row r="64" spans="1:62" s="16" customFormat="1" ht="18" customHeight="1" x14ac:dyDescent="0.15">
      <c r="A64" s="93"/>
      <c r="B64" s="97"/>
      <c r="C64" s="43" t="s">
        <v>78</v>
      </c>
      <c r="D64" s="27">
        <v>19686</v>
      </c>
      <c r="E64" s="41">
        <v>19457</v>
      </c>
      <c r="F64" s="41">
        <v>10</v>
      </c>
      <c r="G64" s="41">
        <v>28</v>
      </c>
      <c r="H64" s="41">
        <v>216</v>
      </c>
      <c r="I64" s="41">
        <v>203</v>
      </c>
      <c r="J64" s="41">
        <v>3</v>
      </c>
      <c r="K64" s="41">
        <v>19</v>
      </c>
      <c r="L64" s="41">
        <v>9029</v>
      </c>
      <c r="M64" s="41">
        <v>3183</v>
      </c>
      <c r="N64" s="41">
        <v>1457</v>
      </c>
      <c r="O64" s="41">
        <v>2099</v>
      </c>
      <c r="P64" s="41">
        <v>2290</v>
      </c>
      <c r="Q64" s="41">
        <v>1415</v>
      </c>
      <c r="R64" s="41">
        <v>10340</v>
      </c>
      <c r="S64" s="41">
        <v>19248</v>
      </c>
      <c r="T64" s="41">
        <v>738</v>
      </c>
      <c r="U64" s="41">
        <v>11</v>
      </c>
      <c r="V64" s="41">
        <v>443</v>
      </c>
      <c r="W64" s="41">
        <v>267</v>
      </c>
      <c r="X64" s="41">
        <v>19305</v>
      </c>
      <c r="Y64" s="41">
        <v>64</v>
      </c>
      <c r="Z64" s="41">
        <v>19175</v>
      </c>
      <c r="AA64" s="41">
        <v>537</v>
      </c>
      <c r="AB64" s="41">
        <v>1572</v>
      </c>
      <c r="AC64" s="41">
        <v>1665</v>
      </c>
      <c r="AD64" s="41">
        <v>165</v>
      </c>
      <c r="AE64" s="41">
        <v>17</v>
      </c>
      <c r="AF64" s="41">
        <v>12</v>
      </c>
      <c r="AG64" s="41">
        <v>402</v>
      </c>
      <c r="AH64" s="41">
        <v>27</v>
      </c>
      <c r="AI64" s="41">
        <v>23</v>
      </c>
      <c r="AJ64" s="28" t="s">
        <v>76</v>
      </c>
      <c r="AK64" s="28" t="s">
        <v>76</v>
      </c>
      <c r="AL64" s="28" t="s">
        <v>76</v>
      </c>
      <c r="AM64" s="28" t="s">
        <v>76</v>
      </c>
      <c r="AN64" s="41">
        <v>95</v>
      </c>
      <c r="AO64" s="28" t="s">
        <v>76</v>
      </c>
      <c r="AP64" s="41">
        <v>19208</v>
      </c>
      <c r="AQ64" s="41">
        <v>247</v>
      </c>
      <c r="AR64" s="41">
        <v>40</v>
      </c>
      <c r="AS64" s="41">
        <v>335</v>
      </c>
      <c r="AT64" s="41">
        <v>20</v>
      </c>
      <c r="AU64" s="41">
        <v>2</v>
      </c>
      <c r="AV64" s="41">
        <v>233</v>
      </c>
      <c r="AW64" s="41">
        <v>19310</v>
      </c>
      <c r="AX64" s="41">
        <v>5456</v>
      </c>
      <c r="AY64" s="41">
        <v>3557</v>
      </c>
      <c r="AZ64" s="41">
        <v>3821</v>
      </c>
      <c r="BA64" s="41">
        <v>413</v>
      </c>
      <c r="BB64" s="41">
        <v>3164</v>
      </c>
      <c r="BC64" s="41">
        <v>809</v>
      </c>
      <c r="BD64" s="41">
        <v>107</v>
      </c>
      <c r="BE64" s="41">
        <v>782</v>
      </c>
      <c r="BF64" s="41">
        <v>116</v>
      </c>
      <c r="BG64" s="28" t="s">
        <v>76</v>
      </c>
      <c r="BH64" s="28" t="s">
        <v>76</v>
      </c>
      <c r="BI64" s="28" t="s">
        <v>76</v>
      </c>
      <c r="BJ64" s="28" t="s">
        <v>76</v>
      </c>
    </row>
    <row r="65" spans="1:62" s="16" customFormat="1" ht="18" customHeight="1" x14ac:dyDescent="0.15">
      <c r="A65" s="93"/>
      <c r="B65" s="97"/>
      <c r="C65" s="44" t="s">
        <v>82</v>
      </c>
      <c r="D65" s="38">
        <f t="shared" ref="D65:BF65" si="25">SUM(D62:D64)</f>
        <v>58773</v>
      </c>
      <c r="E65" s="38">
        <f t="shared" si="25"/>
        <v>58130</v>
      </c>
      <c r="F65" s="38">
        <f t="shared" si="25"/>
        <v>45</v>
      </c>
      <c r="G65" s="38">
        <f t="shared" si="25"/>
        <v>104</v>
      </c>
      <c r="H65" s="38">
        <f t="shared" si="25"/>
        <v>754</v>
      </c>
      <c r="I65" s="38">
        <f t="shared" si="25"/>
        <v>754</v>
      </c>
      <c r="J65" s="38">
        <f t="shared" si="25"/>
        <v>16</v>
      </c>
      <c r="K65" s="38">
        <f>SUM(K62:K64)</f>
        <v>58</v>
      </c>
      <c r="L65" s="38">
        <f t="shared" si="25"/>
        <v>28585</v>
      </c>
      <c r="M65" s="38">
        <f t="shared" si="25"/>
        <v>9993</v>
      </c>
      <c r="N65" s="38">
        <f t="shared" si="25"/>
        <v>4504</v>
      </c>
      <c r="O65" s="38">
        <f t="shared" si="25"/>
        <v>6813</v>
      </c>
      <c r="P65" s="38">
        <f t="shared" si="25"/>
        <v>7275</v>
      </c>
      <c r="Q65" s="38">
        <f t="shared" si="25"/>
        <v>4493</v>
      </c>
      <c r="R65" s="38">
        <f t="shared" si="25"/>
        <v>29148</v>
      </c>
      <c r="S65" s="38">
        <f t="shared" si="25"/>
        <v>57569</v>
      </c>
      <c r="T65" s="38">
        <f>SUM(T62:T64)</f>
        <v>2010</v>
      </c>
      <c r="U65" s="38">
        <f t="shared" si="25"/>
        <v>33</v>
      </c>
      <c r="V65" s="38">
        <f t="shared" si="25"/>
        <v>1171</v>
      </c>
      <c r="W65" s="38">
        <f t="shared" si="25"/>
        <v>819</v>
      </c>
      <c r="X65" s="38">
        <f t="shared" si="25"/>
        <v>39012</v>
      </c>
      <c r="Y65" s="38">
        <f t="shared" si="25"/>
        <v>142</v>
      </c>
      <c r="Z65" s="38">
        <f t="shared" si="25"/>
        <v>57504</v>
      </c>
      <c r="AA65" s="38">
        <f t="shared" si="25"/>
        <v>1840</v>
      </c>
      <c r="AB65" s="38">
        <f>SUM(AB62:AB64)</f>
        <v>4400</v>
      </c>
      <c r="AC65" s="38">
        <f t="shared" si="25"/>
        <v>4651</v>
      </c>
      <c r="AD65" s="38">
        <f t="shared" si="25"/>
        <v>441</v>
      </c>
      <c r="AE65" s="38">
        <f t="shared" si="25"/>
        <v>61</v>
      </c>
      <c r="AF65" s="38">
        <f t="shared" si="25"/>
        <v>19</v>
      </c>
      <c r="AG65" s="38">
        <f t="shared" si="25"/>
        <v>1167</v>
      </c>
      <c r="AH65" s="38">
        <f>SUM(AH62:AH64)</f>
        <v>87</v>
      </c>
      <c r="AI65" s="38">
        <f>SUM(AI62:AI64)</f>
        <v>75</v>
      </c>
      <c r="AJ65" s="38">
        <f t="shared" si="25"/>
        <v>19718</v>
      </c>
      <c r="AK65" s="38">
        <f t="shared" si="25"/>
        <v>0</v>
      </c>
      <c r="AL65" s="38">
        <f t="shared" si="25"/>
        <v>0</v>
      </c>
      <c r="AM65" s="38">
        <f t="shared" si="25"/>
        <v>19827</v>
      </c>
      <c r="AN65" s="38">
        <f t="shared" si="25"/>
        <v>358</v>
      </c>
      <c r="AO65" s="38">
        <f t="shared" si="25"/>
        <v>281</v>
      </c>
      <c r="AP65" s="38">
        <f t="shared" si="25"/>
        <v>57519</v>
      </c>
      <c r="AQ65" s="38">
        <f t="shared" si="25"/>
        <v>893</v>
      </c>
      <c r="AR65" s="38">
        <f t="shared" si="25"/>
        <v>124</v>
      </c>
      <c r="AS65" s="38">
        <f t="shared" si="25"/>
        <v>952</v>
      </c>
      <c r="AT65" s="38">
        <f t="shared" si="25"/>
        <v>91</v>
      </c>
      <c r="AU65" s="38">
        <f>SUM(AU62:AU64)</f>
        <v>10</v>
      </c>
      <c r="AV65" s="38">
        <f t="shared" si="25"/>
        <v>756</v>
      </c>
      <c r="AW65" s="38">
        <f t="shared" si="25"/>
        <v>57780</v>
      </c>
      <c r="AX65" s="38">
        <f t="shared" si="25"/>
        <v>14946</v>
      </c>
      <c r="AY65" s="38">
        <f t="shared" si="25"/>
        <v>9198</v>
      </c>
      <c r="AZ65" s="38">
        <f t="shared" si="25"/>
        <v>10250</v>
      </c>
      <c r="BA65" s="38">
        <f t="shared" si="25"/>
        <v>1232</v>
      </c>
      <c r="BB65" s="38">
        <f t="shared" si="25"/>
        <v>9221</v>
      </c>
      <c r="BC65" s="38">
        <f t="shared" si="25"/>
        <v>2666</v>
      </c>
      <c r="BD65" s="38">
        <f t="shared" si="25"/>
        <v>332</v>
      </c>
      <c r="BE65" s="38">
        <f>SUM(BE62:BE64)</f>
        <v>2167</v>
      </c>
      <c r="BF65" s="38">
        <f t="shared" si="25"/>
        <v>317</v>
      </c>
      <c r="BG65" s="36" t="s">
        <v>76</v>
      </c>
      <c r="BH65" s="36" t="s">
        <v>76</v>
      </c>
      <c r="BI65" s="36" t="s">
        <v>76</v>
      </c>
      <c r="BJ65" s="36" t="s">
        <v>76</v>
      </c>
    </row>
    <row r="66" spans="1:62" s="16" customFormat="1" ht="18" customHeight="1" x14ac:dyDescent="0.15">
      <c r="A66" s="93"/>
      <c r="B66" s="98" t="s">
        <v>85</v>
      </c>
      <c r="C66" s="99"/>
      <c r="D66" s="55">
        <v>5403</v>
      </c>
      <c r="E66" s="55">
        <v>4481</v>
      </c>
      <c r="F66" s="55">
        <v>34</v>
      </c>
      <c r="G66" s="55">
        <v>56</v>
      </c>
      <c r="H66" s="55">
        <v>66</v>
      </c>
      <c r="I66" s="55">
        <v>55</v>
      </c>
      <c r="J66" s="55">
        <v>5</v>
      </c>
      <c r="K66" s="55">
        <v>9</v>
      </c>
      <c r="L66" s="55">
        <v>2600</v>
      </c>
      <c r="M66" s="55">
        <v>802</v>
      </c>
      <c r="N66" s="55">
        <v>429</v>
      </c>
      <c r="O66" s="55">
        <v>676</v>
      </c>
      <c r="P66" s="55">
        <v>693</v>
      </c>
      <c r="Q66" s="55">
        <v>278</v>
      </c>
      <c r="R66" s="55">
        <v>1974</v>
      </c>
      <c r="S66" s="55">
        <v>4443</v>
      </c>
      <c r="T66" s="55">
        <v>273</v>
      </c>
      <c r="U66" s="55">
        <v>4</v>
      </c>
      <c r="V66" s="55">
        <v>164</v>
      </c>
      <c r="W66" s="55">
        <v>132</v>
      </c>
      <c r="X66" s="55">
        <v>2722</v>
      </c>
      <c r="Y66" s="55">
        <v>29</v>
      </c>
      <c r="Z66" s="55">
        <v>4472</v>
      </c>
      <c r="AA66" s="55">
        <v>132</v>
      </c>
      <c r="AB66" s="55">
        <v>327</v>
      </c>
      <c r="AC66" s="55">
        <v>368</v>
      </c>
      <c r="AD66" s="55">
        <v>27</v>
      </c>
      <c r="AE66" s="55">
        <v>7</v>
      </c>
      <c r="AF66" s="55">
        <v>0</v>
      </c>
      <c r="AG66" s="55">
        <v>73</v>
      </c>
      <c r="AH66" s="55">
        <v>4</v>
      </c>
      <c r="AI66" s="55">
        <v>9</v>
      </c>
      <c r="AJ66" s="55">
        <v>1504</v>
      </c>
      <c r="AK66" s="55">
        <v>0</v>
      </c>
      <c r="AL66" s="55">
        <v>0</v>
      </c>
      <c r="AM66" s="55">
        <v>1401</v>
      </c>
      <c r="AN66" s="55">
        <v>22</v>
      </c>
      <c r="AO66" s="55">
        <v>39</v>
      </c>
      <c r="AP66" s="55">
        <v>4209</v>
      </c>
      <c r="AQ66" s="55">
        <v>139</v>
      </c>
      <c r="AR66" s="55">
        <v>24</v>
      </c>
      <c r="AS66" s="55">
        <v>109</v>
      </c>
      <c r="AT66" s="55">
        <v>14</v>
      </c>
      <c r="AU66" s="55">
        <v>3</v>
      </c>
      <c r="AV66" s="55">
        <v>163</v>
      </c>
      <c r="AW66" s="55">
        <v>4445</v>
      </c>
      <c r="AX66" s="55">
        <v>1170</v>
      </c>
      <c r="AY66" s="55">
        <v>1191</v>
      </c>
      <c r="AZ66" s="55">
        <v>993</v>
      </c>
      <c r="BA66" s="55">
        <v>162</v>
      </c>
      <c r="BB66" s="55">
        <v>1012</v>
      </c>
      <c r="BC66" s="55">
        <v>196</v>
      </c>
      <c r="BD66" s="55">
        <v>20</v>
      </c>
      <c r="BE66" s="55">
        <v>326</v>
      </c>
      <c r="BF66" s="55">
        <v>13</v>
      </c>
      <c r="BG66" s="55" t="s">
        <v>76</v>
      </c>
      <c r="BH66" s="55" t="s">
        <v>76</v>
      </c>
      <c r="BI66" s="55" t="s">
        <v>76</v>
      </c>
      <c r="BJ66" s="55" t="s">
        <v>76</v>
      </c>
    </row>
    <row r="67" spans="1:62" s="16" customFormat="1" ht="18" customHeight="1" x14ac:dyDescent="0.15">
      <c r="A67" s="93"/>
      <c r="B67" s="100" t="s">
        <v>86</v>
      </c>
      <c r="C67" s="48" t="s">
        <v>87</v>
      </c>
      <c r="D67" s="45">
        <v>94</v>
      </c>
      <c r="E67" s="45">
        <v>92</v>
      </c>
      <c r="F67" s="45">
        <v>0</v>
      </c>
      <c r="G67" s="45">
        <v>1</v>
      </c>
      <c r="H67" s="45">
        <v>4</v>
      </c>
      <c r="I67" s="45">
        <v>3</v>
      </c>
      <c r="J67" s="45">
        <v>1</v>
      </c>
      <c r="K67" s="45">
        <v>0</v>
      </c>
      <c r="L67" s="45">
        <v>63</v>
      </c>
      <c r="M67" s="45">
        <v>0</v>
      </c>
      <c r="N67" s="45">
        <v>0</v>
      </c>
      <c r="O67" s="45">
        <v>2</v>
      </c>
      <c r="P67" s="45">
        <v>61</v>
      </c>
      <c r="Q67" s="45">
        <v>29</v>
      </c>
      <c r="R67" s="45">
        <v>6</v>
      </c>
      <c r="S67" s="45">
        <v>90</v>
      </c>
      <c r="T67" s="45">
        <v>65</v>
      </c>
      <c r="U67" s="45">
        <v>1</v>
      </c>
      <c r="V67" s="45">
        <v>1</v>
      </c>
      <c r="W67" s="45">
        <v>64</v>
      </c>
      <c r="X67" s="45">
        <v>50</v>
      </c>
      <c r="Y67" s="45">
        <v>10</v>
      </c>
      <c r="Z67" s="45">
        <v>90</v>
      </c>
      <c r="AA67" s="45">
        <v>6</v>
      </c>
      <c r="AB67" s="45">
        <v>4</v>
      </c>
      <c r="AC67" s="45">
        <v>2</v>
      </c>
      <c r="AD67" s="45">
        <v>1</v>
      </c>
      <c r="AE67" s="45">
        <v>0</v>
      </c>
      <c r="AF67" s="45">
        <v>0</v>
      </c>
      <c r="AG67" s="45">
        <v>0</v>
      </c>
      <c r="AH67" s="45">
        <v>0</v>
      </c>
      <c r="AI67" s="45">
        <v>1</v>
      </c>
      <c r="AJ67" s="45">
        <v>54</v>
      </c>
      <c r="AK67" s="45">
        <v>0</v>
      </c>
      <c r="AL67" s="45">
        <v>0</v>
      </c>
      <c r="AM67" s="45">
        <v>22</v>
      </c>
      <c r="AN67" s="45">
        <v>4</v>
      </c>
      <c r="AO67" s="45">
        <v>1</v>
      </c>
      <c r="AP67" s="45">
        <v>91</v>
      </c>
      <c r="AQ67" s="45">
        <v>0</v>
      </c>
      <c r="AR67" s="45">
        <v>1</v>
      </c>
      <c r="AS67" s="45">
        <v>1</v>
      </c>
      <c r="AT67" s="45">
        <v>1</v>
      </c>
      <c r="AU67" s="45" t="s">
        <v>76</v>
      </c>
      <c r="AV67" s="45" t="s">
        <v>76</v>
      </c>
      <c r="AW67" s="45">
        <v>90</v>
      </c>
      <c r="AX67" s="45">
        <v>21</v>
      </c>
      <c r="AY67" s="45">
        <v>9</v>
      </c>
      <c r="AZ67" s="45">
        <v>10</v>
      </c>
      <c r="BA67" s="45">
        <v>10</v>
      </c>
      <c r="BB67" s="45">
        <v>7</v>
      </c>
      <c r="BC67" s="45">
        <v>15</v>
      </c>
      <c r="BD67" s="45">
        <v>0</v>
      </c>
      <c r="BE67" s="45">
        <v>12</v>
      </c>
      <c r="BF67" s="45">
        <v>5</v>
      </c>
      <c r="BG67" s="45">
        <v>5</v>
      </c>
      <c r="BH67" s="45">
        <v>2</v>
      </c>
      <c r="BI67" s="45">
        <v>0</v>
      </c>
      <c r="BJ67" s="45">
        <v>0</v>
      </c>
    </row>
    <row r="68" spans="1:62" s="16" customFormat="1" ht="18" customHeight="1" x14ac:dyDescent="0.15">
      <c r="A68" s="93"/>
      <c r="B68" s="101"/>
      <c r="C68" s="48" t="s">
        <v>88</v>
      </c>
      <c r="D68" s="45">
        <v>254</v>
      </c>
      <c r="E68" s="45">
        <v>247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174</v>
      </c>
      <c r="M68" s="45">
        <v>90</v>
      </c>
      <c r="N68" s="45">
        <v>35</v>
      </c>
      <c r="O68" s="45">
        <v>29</v>
      </c>
      <c r="P68" s="45">
        <v>20</v>
      </c>
      <c r="Q68" s="45">
        <v>12</v>
      </c>
      <c r="R68" s="45">
        <v>86</v>
      </c>
      <c r="S68" s="45">
        <v>223</v>
      </c>
      <c r="T68" s="45">
        <v>4</v>
      </c>
      <c r="U68" s="45">
        <v>0</v>
      </c>
      <c r="V68" s="45">
        <v>7</v>
      </c>
      <c r="W68" s="45">
        <v>1</v>
      </c>
      <c r="X68" s="45">
        <v>76</v>
      </c>
      <c r="Y68" s="45">
        <v>76</v>
      </c>
      <c r="Z68" s="45">
        <v>241</v>
      </c>
      <c r="AA68" s="45">
        <v>17</v>
      </c>
      <c r="AB68" s="45">
        <v>17</v>
      </c>
      <c r="AC68" s="45">
        <v>16</v>
      </c>
      <c r="AD68" s="45">
        <v>2</v>
      </c>
      <c r="AE68" s="45">
        <v>0</v>
      </c>
      <c r="AF68" s="45">
        <v>0</v>
      </c>
      <c r="AG68" s="45">
        <v>2</v>
      </c>
      <c r="AH68" s="45">
        <v>4</v>
      </c>
      <c r="AI68" s="45">
        <v>2</v>
      </c>
      <c r="AJ68" s="45">
        <v>188</v>
      </c>
      <c r="AK68" s="45">
        <v>0</v>
      </c>
      <c r="AL68" s="45">
        <v>0</v>
      </c>
      <c r="AM68" s="45">
        <v>47</v>
      </c>
      <c r="AN68" s="45">
        <v>15</v>
      </c>
      <c r="AO68" s="45">
        <v>2</v>
      </c>
      <c r="AP68" s="45">
        <v>244</v>
      </c>
      <c r="AQ68" s="45">
        <v>9</v>
      </c>
      <c r="AR68" s="45">
        <v>1</v>
      </c>
      <c r="AS68" s="45">
        <v>9</v>
      </c>
      <c r="AT68" s="45">
        <v>5</v>
      </c>
      <c r="AU68" s="45" t="s">
        <v>76</v>
      </c>
      <c r="AV68" s="45" t="s">
        <v>76</v>
      </c>
      <c r="AW68" s="45">
        <v>244</v>
      </c>
      <c r="AX68" s="45">
        <v>64</v>
      </c>
      <c r="AY68" s="45">
        <v>47</v>
      </c>
      <c r="AZ68" s="45">
        <v>9</v>
      </c>
      <c r="BA68" s="45">
        <v>3</v>
      </c>
      <c r="BB68" s="45">
        <v>19</v>
      </c>
      <c r="BC68" s="45">
        <v>9</v>
      </c>
      <c r="BD68" s="45">
        <v>2</v>
      </c>
      <c r="BE68" s="45">
        <v>6</v>
      </c>
      <c r="BF68" s="45">
        <v>0</v>
      </c>
      <c r="BG68" s="45">
        <v>24</v>
      </c>
      <c r="BH68" s="45">
        <v>1</v>
      </c>
      <c r="BI68" s="45">
        <v>0</v>
      </c>
      <c r="BJ68" s="45">
        <v>2</v>
      </c>
    </row>
    <row r="69" spans="1:62" s="16" customFormat="1" ht="18" customHeight="1" x14ac:dyDescent="0.15">
      <c r="A69" s="93"/>
      <c r="B69" s="101"/>
      <c r="C69" s="48" t="s">
        <v>89</v>
      </c>
      <c r="D69" s="45">
        <v>986</v>
      </c>
      <c r="E69" s="45">
        <v>851</v>
      </c>
      <c r="F69" s="45">
        <v>4</v>
      </c>
      <c r="G69" s="45">
        <v>0</v>
      </c>
      <c r="H69" s="45">
        <v>286</v>
      </c>
      <c r="I69" s="45">
        <v>151</v>
      </c>
      <c r="J69" s="45">
        <v>29</v>
      </c>
      <c r="K69" s="45">
        <v>222</v>
      </c>
      <c r="L69" s="45">
        <v>171</v>
      </c>
      <c r="M69" s="45">
        <v>35</v>
      </c>
      <c r="N69" s="45">
        <v>28</v>
      </c>
      <c r="O69" s="45">
        <v>69</v>
      </c>
      <c r="P69" s="45">
        <v>34</v>
      </c>
      <c r="Q69" s="45">
        <v>28</v>
      </c>
      <c r="R69" s="45">
        <v>83</v>
      </c>
      <c r="S69" s="45">
        <v>810</v>
      </c>
      <c r="T69" s="45">
        <v>180</v>
      </c>
      <c r="U69" s="45">
        <v>7</v>
      </c>
      <c r="V69" s="45">
        <v>20</v>
      </c>
      <c r="W69" s="45">
        <v>179</v>
      </c>
      <c r="X69" s="45">
        <v>148</v>
      </c>
      <c r="Y69" s="45">
        <v>11</v>
      </c>
      <c r="Z69" s="45">
        <v>796</v>
      </c>
      <c r="AA69" s="45">
        <v>92</v>
      </c>
      <c r="AB69" s="45">
        <v>60</v>
      </c>
      <c r="AC69" s="45">
        <v>78</v>
      </c>
      <c r="AD69" s="45">
        <v>9</v>
      </c>
      <c r="AE69" s="45">
        <v>0</v>
      </c>
      <c r="AF69" s="45">
        <v>0</v>
      </c>
      <c r="AG69" s="45">
        <v>12</v>
      </c>
      <c r="AH69" s="45">
        <v>2</v>
      </c>
      <c r="AI69" s="45">
        <v>3</v>
      </c>
      <c r="AJ69" s="45">
        <v>624</v>
      </c>
      <c r="AK69" s="45">
        <v>0</v>
      </c>
      <c r="AL69" s="45">
        <v>0</v>
      </c>
      <c r="AM69" s="45">
        <v>184</v>
      </c>
      <c r="AN69" s="45">
        <v>122</v>
      </c>
      <c r="AO69" s="45">
        <v>16</v>
      </c>
      <c r="AP69" s="45">
        <v>749</v>
      </c>
      <c r="AQ69" s="45">
        <v>29</v>
      </c>
      <c r="AR69" s="45">
        <v>8</v>
      </c>
      <c r="AS69" s="45">
        <v>56</v>
      </c>
      <c r="AT69" s="45">
        <v>22</v>
      </c>
      <c r="AU69" s="45" t="s">
        <v>76</v>
      </c>
      <c r="AV69" s="45" t="s">
        <v>76</v>
      </c>
      <c r="AW69" s="45">
        <v>774</v>
      </c>
      <c r="AX69" s="45">
        <v>106</v>
      </c>
      <c r="AY69" s="45">
        <v>40</v>
      </c>
      <c r="AZ69" s="45">
        <v>52</v>
      </c>
      <c r="BA69" s="45">
        <v>14</v>
      </c>
      <c r="BB69" s="45">
        <v>90</v>
      </c>
      <c r="BC69" s="45">
        <v>75</v>
      </c>
      <c r="BD69" s="45">
        <v>6</v>
      </c>
      <c r="BE69" s="45">
        <v>59</v>
      </c>
      <c r="BF69" s="45">
        <v>13</v>
      </c>
      <c r="BG69" s="45">
        <v>35</v>
      </c>
      <c r="BH69" s="45">
        <v>9</v>
      </c>
      <c r="BI69" s="45">
        <v>0</v>
      </c>
      <c r="BJ69" s="45">
        <v>24</v>
      </c>
    </row>
    <row r="70" spans="1:62" s="16" customFormat="1" ht="18" customHeight="1" x14ac:dyDescent="0.15">
      <c r="A70" s="93"/>
      <c r="B70" s="101"/>
      <c r="C70" s="48" t="s">
        <v>90</v>
      </c>
      <c r="D70" s="45">
        <v>3030</v>
      </c>
      <c r="E70" s="45">
        <v>2922</v>
      </c>
      <c r="F70" s="45">
        <v>7</v>
      </c>
      <c r="G70" s="45">
        <v>118</v>
      </c>
      <c r="H70" s="45">
        <v>33</v>
      </c>
      <c r="I70" s="45">
        <v>32</v>
      </c>
      <c r="J70" s="45">
        <v>3</v>
      </c>
      <c r="K70" s="45">
        <v>3</v>
      </c>
      <c r="L70" s="45">
        <v>1744</v>
      </c>
      <c r="M70" s="45">
        <v>625</v>
      </c>
      <c r="N70" s="45">
        <v>398</v>
      </c>
      <c r="O70" s="45">
        <v>500</v>
      </c>
      <c r="P70" s="45">
        <v>221</v>
      </c>
      <c r="Q70" s="45">
        <v>135</v>
      </c>
      <c r="R70" s="45">
        <v>687</v>
      </c>
      <c r="S70" s="45">
        <v>2882</v>
      </c>
      <c r="T70" s="45">
        <v>295</v>
      </c>
      <c r="U70" s="45">
        <v>5</v>
      </c>
      <c r="V70" s="45">
        <v>62</v>
      </c>
      <c r="W70" s="45">
        <v>266</v>
      </c>
      <c r="X70" s="45">
        <v>1584</v>
      </c>
      <c r="Y70" s="45">
        <v>43</v>
      </c>
      <c r="Z70" s="45">
        <v>2838</v>
      </c>
      <c r="AA70" s="45">
        <v>287</v>
      </c>
      <c r="AB70" s="45">
        <v>170</v>
      </c>
      <c r="AC70" s="45">
        <v>169</v>
      </c>
      <c r="AD70" s="45">
        <v>23</v>
      </c>
      <c r="AE70" s="45">
        <v>3</v>
      </c>
      <c r="AF70" s="45">
        <v>1</v>
      </c>
      <c r="AG70" s="45">
        <v>52</v>
      </c>
      <c r="AH70" s="45">
        <v>7</v>
      </c>
      <c r="AI70" s="45">
        <v>3</v>
      </c>
      <c r="AJ70" s="45">
        <v>1901</v>
      </c>
      <c r="AK70" s="45">
        <v>0</v>
      </c>
      <c r="AL70" s="45">
        <v>0</v>
      </c>
      <c r="AM70" s="45">
        <v>775</v>
      </c>
      <c r="AN70" s="45">
        <v>302</v>
      </c>
      <c r="AO70" s="45">
        <v>48</v>
      </c>
      <c r="AP70" s="45">
        <v>2909</v>
      </c>
      <c r="AQ70" s="45">
        <v>48</v>
      </c>
      <c r="AR70" s="45">
        <v>20</v>
      </c>
      <c r="AS70" s="45">
        <v>76</v>
      </c>
      <c r="AT70" s="45">
        <v>20</v>
      </c>
      <c r="AU70" s="45" t="s">
        <v>76</v>
      </c>
      <c r="AV70" s="45" t="s">
        <v>76</v>
      </c>
      <c r="AW70" s="45">
        <v>2841</v>
      </c>
      <c r="AX70" s="45">
        <v>502</v>
      </c>
      <c r="AY70" s="45">
        <v>434</v>
      </c>
      <c r="AZ70" s="45">
        <v>314</v>
      </c>
      <c r="BA70" s="45">
        <v>144</v>
      </c>
      <c r="BB70" s="45">
        <v>738</v>
      </c>
      <c r="BC70" s="45">
        <v>271</v>
      </c>
      <c r="BD70" s="45">
        <v>18</v>
      </c>
      <c r="BE70" s="45">
        <v>338</v>
      </c>
      <c r="BF70" s="45">
        <v>73</v>
      </c>
      <c r="BG70" s="45">
        <v>222</v>
      </c>
      <c r="BH70" s="45">
        <v>72</v>
      </c>
      <c r="BI70" s="45">
        <v>6</v>
      </c>
      <c r="BJ70" s="45">
        <v>94</v>
      </c>
    </row>
    <row r="71" spans="1:62" s="16" customFormat="1" ht="18" customHeight="1" x14ac:dyDescent="0.15">
      <c r="A71" s="94"/>
      <c r="B71" s="102"/>
      <c r="C71" s="48" t="s">
        <v>91</v>
      </c>
      <c r="D71" s="45">
        <v>76</v>
      </c>
      <c r="E71" s="45">
        <v>20</v>
      </c>
      <c r="F71" s="45">
        <v>0</v>
      </c>
      <c r="G71" s="45">
        <v>4</v>
      </c>
      <c r="H71" s="45">
        <v>0</v>
      </c>
      <c r="I71" s="45">
        <v>0</v>
      </c>
      <c r="J71" s="45">
        <v>0</v>
      </c>
      <c r="K71" s="45">
        <v>0</v>
      </c>
      <c r="L71" s="45">
        <v>18</v>
      </c>
      <c r="M71" s="45">
        <v>9</v>
      </c>
      <c r="N71" s="45">
        <v>3</v>
      </c>
      <c r="O71" s="45">
        <v>2</v>
      </c>
      <c r="P71" s="45">
        <v>4</v>
      </c>
      <c r="Q71" s="45">
        <v>6</v>
      </c>
      <c r="R71" s="45">
        <v>4</v>
      </c>
      <c r="S71" s="45">
        <v>20</v>
      </c>
      <c r="T71" s="45">
        <v>5</v>
      </c>
      <c r="U71" s="45">
        <v>0</v>
      </c>
      <c r="V71" s="45">
        <v>4</v>
      </c>
      <c r="W71" s="45">
        <v>1</v>
      </c>
      <c r="X71" s="45">
        <v>17</v>
      </c>
      <c r="Y71" s="45">
        <v>0</v>
      </c>
      <c r="Z71" s="45">
        <v>20</v>
      </c>
      <c r="AA71" s="45">
        <v>1</v>
      </c>
      <c r="AB71" s="45">
        <v>2</v>
      </c>
      <c r="AC71" s="45">
        <v>2</v>
      </c>
      <c r="AD71" s="45">
        <v>0</v>
      </c>
      <c r="AE71" s="45">
        <v>0</v>
      </c>
      <c r="AF71" s="45">
        <v>0</v>
      </c>
      <c r="AG71" s="45">
        <v>2</v>
      </c>
      <c r="AH71" s="45">
        <v>0</v>
      </c>
      <c r="AI71" s="45">
        <v>0</v>
      </c>
      <c r="AJ71" s="45">
        <v>16</v>
      </c>
      <c r="AK71" s="45">
        <v>0</v>
      </c>
      <c r="AL71" s="45">
        <v>0</v>
      </c>
      <c r="AM71" s="45">
        <v>1</v>
      </c>
      <c r="AN71" s="45">
        <v>1</v>
      </c>
      <c r="AO71" s="45">
        <v>0</v>
      </c>
      <c r="AP71" s="45">
        <v>19</v>
      </c>
      <c r="AQ71" s="45">
        <v>1</v>
      </c>
      <c r="AR71" s="45">
        <v>0</v>
      </c>
      <c r="AS71" s="45">
        <v>3</v>
      </c>
      <c r="AT71" s="45">
        <v>0</v>
      </c>
      <c r="AU71" s="45" t="s">
        <v>76</v>
      </c>
      <c r="AV71" s="45" t="s">
        <v>76</v>
      </c>
      <c r="AW71" s="45">
        <v>18</v>
      </c>
      <c r="AX71" s="45">
        <v>8</v>
      </c>
      <c r="AY71" s="45">
        <v>2</v>
      </c>
      <c r="AZ71" s="45">
        <v>4</v>
      </c>
      <c r="BA71" s="45">
        <v>0</v>
      </c>
      <c r="BB71" s="45">
        <v>11</v>
      </c>
      <c r="BC71" s="45">
        <v>0</v>
      </c>
      <c r="BD71" s="45">
        <v>0</v>
      </c>
      <c r="BE71" s="45">
        <v>2</v>
      </c>
      <c r="BF71" s="45">
        <v>0</v>
      </c>
      <c r="BG71" s="45">
        <v>6</v>
      </c>
      <c r="BH71" s="45">
        <v>0</v>
      </c>
      <c r="BI71" s="45">
        <v>0</v>
      </c>
      <c r="BJ71" s="45">
        <v>0</v>
      </c>
    </row>
    <row r="72" spans="1:62" x14ac:dyDescent="0.15">
      <c r="A72" s="56" t="s">
        <v>100</v>
      </c>
      <c r="B72" s="10" t="s">
        <v>98</v>
      </c>
    </row>
    <row r="73" spans="1:62" x14ac:dyDescent="0.15">
      <c r="A73" s="56" t="s">
        <v>100</v>
      </c>
      <c r="B73" s="10" t="s">
        <v>99</v>
      </c>
    </row>
    <row r="74" spans="1:62" x14ac:dyDescent="0.15">
      <c r="A74" s="56"/>
    </row>
  </sheetData>
  <sheetProtection password="B900" sheet="1" objects="1" scenarios="1"/>
  <mergeCells count="78">
    <mergeCell ref="A51:A71"/>
    <mergeCell ref="B51:B57"/>
    <mergeCell ref="B58:B61"/>
    <mergeCell ref="B62:B65"/>
    <mergeCell ref="B66:C66"/>
    <mergeCell ref="B67:B71"/>
    <mergeCell ref="A30:A50"/>
    <mergeCell ref="B30:B36"/>
    <mergeCell ref="B37:B40"/>
    <mergeCell ref="B41:B44"/>
    <mergeCell ref="B45:C45"/>
    <mergeCell ref="B46:B50"/>
    <mergeCell ref="BE6:BE7"/>
    <mergeCell ref="BF6:BF7"/>
    <mergeCell ref="BG6:BJ6"/>
    <mergeCell ref="A8:A29"/>
    <mergeCell ref="B8:B14"/>
    <mergeCell ref="B15:B18"/>
    <mergeCell ref="B19:B22"/>
    <mergeCell ref="B23:C23"/>
    <mergeCell ref="B24:B28"/>
    <mergeCell ref="B29:C29"/>
    <mergeCell ref="AW6:AW7"/>
    <mergeCell ref="AX6:AY6"/>
    <mergeCell ref="AZ6:AZ7"/>
    <mergeCell ref="BA6:BB6"/>
    <mergeCell ref="BC6:BC7"/>
    <mergeCell ref="BD6:BD7"/>
    <mergeCell ref="AV6:AV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J6:AJ7"/>
    <mergeCell ref="W6:W7"/>
    <mergeCell ref="X6:X7"/>
    <mergeCell ref="Y6:Y7"/>
    <mergeCell ref="Z6:Z7"/>
    <mergeCell ref="AA6:AA7"/>
    <mergeCell ref="AB6:AD6"/>
    <mergeCell ref="AE6:AE7"/>
    <mergeCell ref="AF6:AF7"/>
    <mergeCell ref="AG6:AG7"/>
    <mergeCell ref="AH6:AH7"/>
    <mergeCell ref="AI6:AI7"/>
    <mergeCell ref="AS5:AV5"/>
    <mergeCell ref="AW5:BJ5"/>
    <mergeCell ref="F6:F7"/>
    <mergeCell ref="G6:G7"/>
    <mergeCell ref="H6:H7"/>
    <mergeCell ref="I6:I7"/>
    <mergeCell ref="J6:J7"/>
    <mergeCell ref="K6:K7"/>
    <mergeCell ref="L6:Q6"/>
    <mergeCell ref="R6:R7"/>
    <mergeCell ref="X5:Y5"/>
    <mergeCell ref="Z5:AE5"/>
    <mergeCell ref="AF5:AI5"/>
    <mergeCell ref="AJ5:AL5"/>
    <mergeCell ref="AM5:AO5"/>
    <mergeCell ref="AP5:AR5"/>
    <mergeCell ref="D5:D7"/>
    <mergeCell ref="E5:E7"/>
    <mergeCell ref="F5:G5"/>
    <mergeCell ref="H5:K5"/>
    <mergeCell ref="L5:R5"/>
    <mergeCell ref="S5:W5"/>
    <mergeCell ref="S6:S7"/>
    <mergeCell ref="T6:T7"/>
    <mergeCell ref="U6:U7"/>
    <mergeCell ref="V6:V7"/>
  </mergeCells>
  <phoneticPr fontId="3"/>
  <printOptions horizontalCentered="1" verticalCentered="1"/>
  <pageMargins left="0.39370078740157483" right="0.39370078740157483" top="0.19685039370078741" bottom="0.19685039370078741" header="0" footer="0"/>
  <pageSetup paperSize="8" scale="57" firstPageNumber="42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73"/>
  <sheetViews>
    <sheetView zoomScale="98" zoomScaleNormal="98" zoomScaleSheetLayoutView="75" workbookViewId="0">
      <pane xSplit="3" ySplit="7" topLeftCell="D8" activePane="bottomRight" state="frozen"/>
      <selection activeCell="C71" sqref="A8:XFD71"/>
      <selection pane="topRight" activeCell="C71" sqref="A8:XFD71"/>
      <selection pane="bottomLeft" activeCell="C71" sqref="A8:XFD71"/>
      <selection pane="bottomRight" activeCell="I13" sqref="I13"/>
    </sheetView>
  </sheetViews>
  <sheetFormatPr defaultColWidth="4.875" defaultRowHeight="12" x14ac:dyDescent="0.15"/>
  <cols>
    <col min="1" max="1" width="2.875" style="3" customWidth="1"/>
    <col min="2" max="2" width="3.375" style="10" bestFit="1" customWidth="1"/>
    <col min="3" max="3" width="10" style="51" bestFit="1" customWidth="1"/>
    <col min="4" max="5" width="6.5" style="3" customWidth="1"/>
    <col min="6" max="6" width="4.5" style="3" customWidth="1"/>
    <col min="7" max="11" width="5.5" style="3" customWidth="1"/>
    <col min="12" max="16" width="6.5" style="3" customWidth="1"/>
    <col min="17" max="17" width="5.5" style="3" customWidth="1"/>
    <col min="18" max="19" width="6.5" style="3" customWidth="1"/>
    <col min="20" max="20" width="5.5" style="3" customWidth="1"/>
    <col min="21" max="21" width="4.5" style="3" customWidth="1"/>
    <col min="22" max="23" width="5.5" style="3" customWidth="1"/>
    <col min="24" max="24" width="6.5" style="3" customWidth="1"/>
    <col min="25" max="25" width="5.5" style="3" customWidth="1"/>
    <col min="26" max="26" width="6.5" style="3" customWidth="1"/>
    <col min="27" max="27" width="5.5" style="3" customWidth="1"/>
    <col min="28" max="29" width="6.5" style="3" customWidth="1"/>
    <col min="30" max="31" width="5.5" style="3" customWidth="1"/>
    <col min="32" max="32" width="4.5" style="3" customWidth="1"/>
    <col min="33" max="35" width="5.5" style="3" customWidth="1"/>
    <col min="36" max="36" width="6.5" style="3" customWidth="1"/>
    <col min="37" max="37" width="4.5" style="3" customWidth="1"/>
    <col min="38" max="38" width="5.5" style="3" customWidth="1"/>
    <col min="39" max="39" width="6.5" style="3" customWidth="1"/>
    <col min="40" max="41" width="5.5" style="3" customWidth="1"/>
    <col min="42" max="42" width="6.5" style="3" customWidth="1"/>
    <col min="43" max="48" width="5.5" style="3" customWidth="1"/>
    <col min="49" max="51" width="6.5" style="3" customWidth="1"/>
    <col min="52" max="58" width="5.5" style="3" customWidth="1"/>
    <col min="59" max="59" width="6.375" style="3" customWidth="1"/>
    <col min="60" max="62" width="5.5" style="3" customWidth="1"/>
    <col min="63" max="16384" width="4.875" style="3"/>
  </cols>
  <sheetData>
    <row r="1" spans="1:62" ht="14.25" x14ac:dyDescent="0.15">
      <c r="A1" s="1" t="s">
        <v>95</v>
      </c>
      <c r="B1" s="2"/>
      <c r="C1" s="1"/>
      <c r="D1" s="1"/>
      <c r="E1" s="1"/>
      <c r="F1" s="1"/>
      <c r="G1" s="1"/>
      <c r="H1" s="1"/>
      <c r="I1" s="1"/>
      <c r="J1" s="1"/>
      <c r="K1" s="1"/>
      <c r="M1" s="1"/>
      <c r="N1" s="1"/>
      <c r="O1" s="1"/>
      <c r="P1" s="1"/>
      <c r="Q1" s="1"/>
      <c r="R1" s="1"/>
      <c r="U1" s="1"/>
      <c r="V1" s="1"/>
      <c r="W1" s="1"/>
      <c r="Y1" s="1"/>
      <c r="AA1" s="1"/>
      <c r="AB1" s="1"/>
      <c r="AC1" s="1"/>
      <c r="AD1" s="1"/>
      <c r="AE1" s="1"/>
      <c r="AF1" s="1"/>
      <c r="AL1" s="1"/>
      <c r="AN1" s="1"/>
      <c r="AO1" s="1"/>
      <c r="AQ1" s="1"/>
      <c r="AR1" s="1"/>
      <c r="AS1" s="1"/>
      <c r="AT1" s="1"/>
      <c r="AU1" s="1"/>
      <c r="AV1" s="1"/>
      <c r="AW1" s="1"/>
      <c r="BC1" s="1"/>
      <c r="BD1" s="1"/>
      <c r="BE1" s="1"/>
      <c r="BF1" s="1"/>
      <c r="BG1" s="1"/>
      <c r="BH1" s="1"/>
      <c r="BI1" s="1"/>
      <c r="BJ1" s="4"/>
    </row>
    <row r="2" spans="1:62" ht="28.5" customHeight="1" x14ac:dyDescent="0.2">
      <c r="B2" s="5"/>
      <c r="C2" s="6"/>
      <c r="D2" s="7"/>
      <c r="AC2" s="1"/>
      <c r="BG2" s="8"/>
      <c r="BJ2" s="9"/>
    </row>
    <row r="3" spans="1:62" ht="30" customHeight="1" x14ac:dyDescent="0.3">
      <c r="C3" s="6"/>
      <c r="D3" s="7"/>
      <c r="AC3" s="1"/>
      <c r="AF3" s="11" t="s">
        <v>96</v>
      </c>
      <c r="AL3" s="12" t="s">
        <v>97</v>
      </c>
      <c r="BF3" s="13"/>
      <c r="BG3" s="13"/>
      <c r="BH3" s="13"/>
      <c r="BI3" s="13"/>
      <c r="BJ3" s="13"/>
    </row>
    <row r="4" spans="1:62" ht="13.5" customHeight="1" x14ac:dyDescent="0.15">
      <c r="B4" s="6"/>
      <c r="C4" s="6"/>
      <c r="D4" s="7"/>
      <c r="BH4" s="1"/>
      <c r="BI4" s="1"/>
      <c r="BJ4" s="1"/>
    </row>
    <row r="5" spans="1:62" s="17" customFormat="1" ht="13.5" customHeight="1" x14ac:dyDescent="0.15">
      <c r="A5" s="14"/>
      <c r="B5" s="15"/>
      <c r="C5" s="15"/>
      <c r="D5" s="75" t="s">
        <v>3</v>
      </c>
      <c r="E5" s="75" t="s">
        <v>4</v>
      </c>
      <c r="F5" s="77" t="s">
        <v>5</v>
      </c>
      <c r="G5" s="77"/>
      <c r="H5" s="78" t="s">
        <v>6</v>
      </c>
      <c r="I5" s="79"/>
      <c r="J5" s="79"/>
      <c r="K5" s="80"/>
      <c r="L5" s="81" t="s">
        <v>7</v>
      </c>
      <c r="M5" s="82"/>
      <c r="N5" s="82"/>
      <c r="O5" s="82"/>
      <c r="P5" s="82"/>
      <c r="Q5" s="82"/>
      <c r="R5" s="83"/>
      <c r="S5" s="69" t="s">
        <v>8</v>
      </c>
      <c r="T5" s="70"/>
      <c r="U5" s="70"/>
      <c r="V5" s="70"/>
      <c r="W5" s="71"/>
      <c r="X5" s="69" t="s">
        <v>9</v>
      </c>
      <c r="Y5" s="71"/>
      <c r="Z5" s="69" t="s">
        <v>10</v>
      </c>
      <c r="AA5" s="70"/>
      <c r="AB5" s="70"/>
      <c r="AC5" s="70"/>
      <c r="AD5" s="70"/>
      <c r="AE5" s="71"/>
      <c r="AF5" s="78" t="s">
        <v>11</v>
      </c>
      <c r="AG5" s="79"/>
      <c r="AH5" s="79"/>
      <c r="AI5" s="80"/>
      <c r="AJ5" s="81" t="s">
        <v>12</v>
      </c>
      <c r="AK5" s="82"/>
      <c r="AL5" s="83"/>
      <c r="AM5" s="81" t="s">
        <v>13</v>
      </c>
      <c r="AN5" s="82"/>
      <c r="AO5" s="83"/>
      <c r="AP5" s="69" t="s">
        <v>14</v>
      </c>
      <c r="AQ5" s="70"/>
      <c r="AR5" s="71"/>
      <c r="AS5" s="77" t="s">
        <v>15</v>
      </c>
      <c r="AT5" s="77"/>
      <c r="AU5" s="77"/>
      <c r="AV5" s="77"/>
      <c r="AW5" s="81" t="s">
        <v>16</v>
      </c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3"/>
    </row>
    <row r="6" spans="1:62" s="17" customFormat="1" ht="13.5" customHeight="1" x14ac:dyDescent="0.15">
      <c r="A6" s="18"/>
      <c r="D6" s="76"/>
      <c r="E6" s="76"/>
      <c r="F6" s="74" t="s">
        <v>17</v>
      </c>
      <c r="G6" s="74" t="s">
        <v>18</v>
      </c>
      <c r="H6" s="72" t="s">
        <v>19</v>
      </c>
      <c r="I6" s="84" t="s">
        <v>20</v>
      </c>
      <c r="J6" s="84" t="s">
        <v>21</v>
      </c>
      <c r="K6" s="84" t="s">
        <v>22</v>
      </c>
      <c r="L6" s="81" t="s">
        <v>23</v>
      </c>
      <c r="M6" s="82"/>
      <c r="N6" s="82"/>
      <c r="O6" s="82"/>
      <c r="P6" s="82"/>
      <c r="Q6" s="83"/>
      <c r="R6" s="72" t="s">
        <v>24</v>
      </c>
      <c r="S6" s="72" t="s">
        <v>25</v>
      </c>
      <c r="T6" s="72" t="s">
        <v>19</v>
      </c>
      <c r="U6" s="72" t="s">
        <v>26</v>
      </c>
      <c r="V6" s="72" t="s">
        <v>27</v>
      </c>
      <c r="W6" s="72" t="s">
        <v>28</v>
      </c>
      <c r="X6" s="74" t="s">
        <v>29</v>
      </c>
      <c r="Y6" s="74" t="s">
        <v>30</v>
      </c>
      <c r="Z6" s="72" t="s">
        <v>29</v>
      </c>
      <c r="AA6" s="72" t="s">
        <v>31</v>
      </c>
      <c r="AB6" s="78" t="s">
        <v>32</v>
      </c>
      <c r="AC6" s="79"/>
      <c r="AD6" s="80"/>
      <c r="AE6" s="72" t="s">
        <v>33</v>
      </c>
      <c r="AF6" s="72" t="s">
        <v>34</v>
      </c>
      <c r="AG6" s="86" t="s">
        <v>35</v>
      </c>
      <c r="AH6" s="86" t="s">
        <v>36</v>
      </c>
      <c r="AI6" s="86" t="s">
        <v>37</v>
      </c>
      <c r="AJ6" s="74" t="s">
        <v>29</v>
      </c>
      <c r="AK6" s="74" t="s">
        <v>38</v>
      </c>
      <c r="AL6" s="74" t="s">
        <v>39</v>
      </c>
      <c r="AM6" s="72" t="s">
        <v>25</v>
      </c>
      <c r="AN6" s="76" t="s">
        <v>40</v>
      </c>
      <c r="AO6" s="76" t="s">
        <v>41</v>
      </c>
      <c r="AP6" s="72" t="s">
        <v>29</v>
      </c>
      <c r="AQ6" s="72" t="s">
        <v>42</v>
      </c>
      <c r="AR6" s="72" t="s">
        <v>43</v>
      </c>
      <c r="AS6" s="76" t="s">
        <v>44</v>
      </c>
      <c r="AT6" s="76" t="s">
        <v>45</v>
      </c>
      <c r="AU6" s="75" t="s">
        <v>46</v>
      </c>
      <c r="AV6" s="76" t="s">
        <v>47</v>
      </c>
      <c r="AW6" s="76" t="s">
        <v>4</v>
      </c>
      <c r="AX6" s="77" t="s">
        <v>48</v>
      </c>
      <c r="AY6" s="77"/>
      <c r="AZ6" s="76" t="s">
        <v>49</v>
      </c>
      <c r="BA6" s="77" t="s">
        <v>50</v>
      </c>
      <c r="BB6" s="77"/>
      <c r="BC6" s="76" t="s">
        <v>51</v>
      </c>
      <c r="BD6" s="89" t="s">
        <v>52</v>
      </c>
      <c r="BE6" s="89" t="s">
        <v>53</v>
      </c>
      <c r="BF6" s="76" t="s">
        <v>54</v>
      </c>
      <c r="BG6" s="77" t="s">
        <v>55</v>
      </c>
      <c r="BH6" s="77"/>
      <c r="BI6" s="77"/>
      <c r="BJ6" s="77"/>
    </row>
    <row r="7" spans="1:62" s="17" customFormat="1" ht="132" customHeight="1" x14ac:dyDescent="0.15">
      <c r="A7" s="19"/>
      <c r="D7" s="76"/>
      <c r="E7" s="76"/>
      <c r="F7" s="74"/>
      <c r="G7" s="74"/>
      <c r="H7" s="73"/>
      <c r="I7" s="85"/>
      <c r="J7" s="85"/>
      <c r="K7" s="85"/>
      <c r="L7" s="20" t="s">
        <v>56</v>
      </c>
      <c r="M7" s="21" t="s">
        <v>57</v>
      </c>
      <c r="N7" s="21" t="s">
        <v>58</v>
      </c>
      <c r="O7" s="21" t="s">
        <v>59</v>
      </c>
      <c r="P7" s="21" t="s">
        <v>60</v>
      </c>
      <c r="Q7" s="20" t="s">
        <v>61</v>
      </c>
      <c r="R7" s="73"/>
      <c r="S7" s="73"/>
      <c r="T7" s="74"/>
      <c r="U7" s="73"/>
      <c r="V7" s="73"/>
      <c r="W7" s="73"/>
      <c r="X7" s="73"/>
      <c r="Y7" s="73"/>
      <c r="Z7" s="73"/>
      <c r="AA7" s="73"/>
      <c r="AB7" s="61" t="s">
        <v>62</v>
      </c>
      <c r="AC7" s="61" t="s">
        <v>63</v>
      </c>
      <c r="AD7" s="63" t="s">
        <v>64</v>
      </c>
      <c r="AE7" s="73"/>
      <c r="AF7" s="73"/>
      <c r="AG7" s="87"/>
      <c r="AH7" s="87"/>
      <c r="AI7" s="87"/>
      <c r="AJ7" s="73"/>
      <c r="AK7" s="74"/>
      <c r="AL7" s="74"/>
      <c r="AM7" s="73"/>
      <c r="AN7" s="76"/>
      <c r="AO7" s="76"/>
      <c r="AP7" s="73"/>
      <c r="AQ7" s="73"/>
      <c r="AR7" s="73"/>
      <c r="AS7" s="76"/>
      <c r="AT7" s="76"/>
      <c r="AU7" s="88"/>
      <c r="AV7" s="76"/>
      <c r="AW7" s="91"/>
      <c r="AX7" s="62" t="s">
        <v>65</v>
      </c>
      <c r="AY7" s="62" t="s">
        <v>66</v>
      </c>
      <c r="AZ7" s="91"/>
      <c r="BA7" s="62" t="s">
        <v>67</v>
      </c>
      <c r="BB7" s="62" t="s">
        <v>68</v>
      </c>
      <c r="BC7" s="91"/>
      <c r="BD7" s="105"/>
      <c r="BE7" s="90"/>
      <c r="BF7" s="91"/>
      <c r="BG7" s="62" t="s">
        <v>69</v>
      </c>
      <c r="BH7" s="60" t="s">
        <v>70</v>
      </c>
      <c r="BI7" s="60" t="s">
        <v>71</v>
      </c>
      <c r="BJ7" s="60" t="s">
        <v>72</v>
      </c>
    </row>
    <row r="8" spans="1:62" s="16" customFormat="1" ht="18" customHeight="1" x14ac:dyDescent="0.15">
      <c r="A8" s="92" t="s">
        <v>73</v>
      </c>
      <c r="B8" s="95" t="s">
        <v>74</v>
      </c>
      <c r="C8" s="22" t="s">
        <v>75</v>
      </c>
      <c r="D8" s="23">
        <f>+患者数!D8</f>
        <v>101820</v>
      </c>
      <c r="E8" s="23">
        <f>+患者数!E8</f>
        <v>100873</v>
      </c>
      <c r="F8" s="24">
        <f>IF($E8=0,"…",患者数!F8/患者数!$E8*100)</f>
        <v>2.6766329939627055E-2</v>
      </c>
      <c r="G8" s="24">
        <f>IF($E8=0,"…",患者数!G8/患者数!$E8*100)</f>
        <v>0.65131402853092502</v>
      </c>
      <c r="H8" s="24">
        <f>IF($E8=0,"…",患者数!H8/患者数!$E8*100)</f>
        <v>0.73458705500976473</v>
      </c>
      <c r="I8" s="24">
        <f>IF($E8=0,"…",患者数!I8/患者数!$E8*100)</f>
        <v>0.3003777026558147</v>
      </c>
      <c r="J8" s="24">
        <f>IF($E8=0,"…",患者数!J8/患者数!$E8*100)</f>
        <v>6.5428806519088362E-2</v>
      </c>
      <c r="K8" s="24">
        <f>IF($E8=0,"…",患者数!K8/患者数!$E8*100)</f>
        <v>0.11003935641846678</v>
      </c>
      <c r="L8" s="23">
        <f>+患者数!L8</f>
        <v>99012</v>
      </c>
      <c r="M8" s="24">
        <f>IF((患者数!$L8+患者数!$R8)=0,"…",患者数!M8/(患者数!$L8+患者数!$R8)*100)</f>
        <v>70.6082017179274</v>
      </c>
      <c r="N8" s="24">
        <f>IF((患者数!$L8+患者数!$R8)=0,"…",患者数!N8/(患者数!$L8+患者数!$R8)*100)</f>
        <v>16.906147330087478</v>
      </c>
      <c r="O8" s="24">
        <f>IF((患者数!$L8+患者数!$R8)=0,"…",患者数!O8/(患者数!$L8+患者数!$R8)*100)</f>
        <v>8.4689070973360252</v>
      </c>
      <c r="P8" s="24">
        <f>IF((患者数!$L8+患者数!$R8)=0,"…",患者数!P8/(患者数!$L8+患者数!$R8)*100)</f>
        <v>1.9979812373827337</v>
      </c>
      <c r="Q8" s="24">
        <f>IF((患者数!$L8+患者数!$R8)=0,"…",患者数!Q8/(患者数!$L8+患者数!$R8)*100)</f>
        <v>1.81787594505799</v>
      </c>
      <c r="R8" s="24">
        <f>IF((患者数!$L8+患者数!$R8)=0,"…",患者数!R8/(患者数!$L8+患者数!$R8)*100)</f>
        <v>2.0187626172663578</v>
      </c>
      <c r="S8" s="23">
        <f>+患者数!S8</f>
        <v>100742</v>
      </c>
      <c r="T8" s="24">
        <f>IF(患者数!$S8=0,"…",患者数!T8/患者数!$S8*100)</f>
        <v>8.313315201207045</v>
      </c>
      <c r="U8" s="24">
        <f>IF(患者数!$S8=0,"…",患者数!U8/患者数!$S8*100)</f>
        <v>5.6580175100752417E-2</v>
      </c>
      <c r="V8" s="24">
        <f>IF(患者数!$S8=0,"…",患者数!V8/患者数!$S8*100)</f>
        <v>6.1483790276150962</v>
      </c>
      <c r="W8" s="24">
        <f>IF(患者数!$S8=0,"…",患者数!W8/患者数!$S8*100)</f>
        <v>2.4776160886224217</v>
      </c>
      <c r="X8" s="23">
        <f>+患者数!X8</f>
        <v>100404</v>
      </c>
      <c r="Y8" s="24">
        <f>IF(患者数!$X8=0,"…",患者数!Y8/患者数!$X8*100)</f>
        <v>0.91231425042826975</v>
      </c>
      <c r="Z8" s="23">
        <f>+患者数!Z8</f>
        <v>100824</v>
      </c>
      <c r="AA8" s="24">
        <f>IF(患者数!$Z8=0,"…",患者数!AA8/患者数!$Z8*100)</f>
        <v>11.59842894548917</v>
      </c>
      <c r="AB8" s="24">
        <f>IF(患者数!$Z8=0,"…",患者数!AB8/患者数!$Z8*100)</f>
        <v>17.267714036340553</v>
      </c>
      <c r="AC8" s="24">
        <f>IF(患者数!$Z8=0,"…",患者数!AC8/患者数!$Z8*100)</f>
        <v>13.723914940887092</v>
      </c>
      <c r="AD8" s="24">
        <f>IF(患者数!$Z8=0,"…",患者数!AD8/患者数!$Z8*100)</f>
        <v>4.0535983495993015</v>
      </c>
      <c r="AE8" s="24">
        <f>IF(患者数!$Z8=0,"…",患者数!AE8/患者数!$Z8*100)</f>
        <v>0.28366262001110842</v>
      </c>
      <c r="AF8" s="24">
        <f>IF($E8=0,"…",患者数!AF8/患者数!$E8*100)</f>
        <v>7.6333607605603079E-2</v>
      </c>
      <c r="AG8" s="24">
        <f>IF($E8=0,"…",患者数!AG8/患者数!$E8*100)</f>
        <v>4.039733129777046</v>
      </c>
      <c r="AH8" s="24">
        <f>IF($E8=0,"…",患者数!AH8/患者数!$E8*100)</f>
        <v>0.65329671963756408</v>
      </c>
      <c r="AI8" s="24">
        <f>IF($E8=0,"…",患者数!AI8/患者数!$E8*100)</f>
        <v>0.49963815887303842</v>
      </c>
      <c r="AJ8" s="23">
        <f>+患者数!AJ8</f>
        <v>100629</v>
      </c>
      <c r="AK8" s="23">
        <f>IF(患者数!E8=0,"…",患者数!AK8/患者数!$E8*100)</f>
        <v>0</v>
      </c>
      <c r="AL8" s="24">
        <f>IF(患者数!AL8=0,"-",患者数!AL8/患者数!$AJ8*100)</f>
        <v>0.49588090908187499</v>
      </c>
      <c r="AM8" s="23">
        <f>+患者数!AM8</f>
        <v>100141</v>
      </c>
      <c r="AN8" s="24">
        <f>IF(患者数!$E8=0,"…",患者数!AN8/患者数!$E8*100)</f>
        <v>1.2094415750498151</v>
      </c>
      <c r="AO8" s="24">
        <f>IF(患者数!$AM8=0,"…",患者数!AO8/患者数!$AM8*100)</f>
        <v>1.4369738668477448</v>
      </c>
      <c r="AP8" s="23">
        <f>+患者数!AP8</f>
        <v>101203</v>
      </c>
      <c r="AQ8" s="24">
        <f>IF(患者数!$AP8=0,"…",患者数!AQ8/患者数!$AP8*100)</f>
        <v>0.22232542513561851</v>
      </c>
      <c r="AR8" s="24">
        <f>IF(患者数!$AP8=0,"…",患者数!AR8/患者数!$AP8*100)</f>
        <v>5.1381876031342949E-2</v>
      </c>
      <c r="AS8" s="24">
        <f>IF($E8=0,"…",患者数!AS8/患者数!$E8*100)</f>
        <v>3.2416999593548326</v>
      </c>
      <c r="AT8" s="24">
        <f>IF($E8=0,"…",患者数!AT8/患者数!$E8*100)</f>
        <v>0.23990562390332398</v>
      </c>
      <c r="AU8" s="24">
        <f>IF($E8=0,"…",患者数!AU8/患者数!$E8*100)</f>
        <v>0.26766329939627054</v>
      </c>
      <c r="AV8" s="24">
        <f>IF($E8=0,"…",患者数!AV8/患者数!$E8*100)</f>
        <v>1.1440127685307266</v>
      </c>
      <c r="AW8" s="25">
        <f>+患者数!AW8</f>
        <v>100719</v>
      </c>
      <c r="AX8" s="24">
        <f>IF($AW8=0,"…",患者数!AX8/$AW8*100)</f>
        <v>10.423058211459606</v>
      </c>
      <c r="AY8" s="24">
        <f>IF($AW8=0,"…",患者数!AY8/$AW8*100)</f>
        <v>11.464569743543919</v>
      </c>
      <c r="AZ8" s="24">
        <f>IF($AW8=0,"…",患者数!AZ8/$AW8*100)</f>
        <v>4.5552477685441675</v>
      </c>
      <c r="BA8" s="24">
        <f>IF($AW8=0,"…",患者数!BA8/$AW8*100)</f>
        <v>0.32168706996693774</v>
      </c>
      <c r="BB8" s="24">
        <f>IF($AW8=0,"…",患者数!BB8/$AW8*100)</f>
        <v>2.2994668334673696</v>
      </c>
      <c r="BC8" s="24">
        <f>IF($AW8=0,"…",患者数!BC8/$AW8*100)</f>
        <v>2.1088374586721472</v>
      </c>
      <c r="BD8" s="24">
        <f>IF($AW8=0,"…",患者数!BD8/$AW8*100)</f>
        <v>3.872159175527954E-2</v>
      </c>
      <c r="BE8" s="24">
        <f>IF($AW8=0,"…",患者数!BE8/$AW8*100)</f>
        <v>1.8685650175240025</v>
      </c>
      <c r="BF8" s="24">
        <f>IF($AW8=0,"…",患者数!BF8/$AW8*100)</f>
        <v>2.4076887181167406</v>
      </c>
      <c r="BG8" s="24">
        <f>IF($AW8=0,"…",患者数!BG8/$AW8*100)</f>
        <v>1.4009273324794727</v>
      </c>
      <c r="BH8" s="24" t="s">
        <v>76</v>
      </c>
      <c r="BI8" s="24" t="s">
        <v>76</v>
      </c>
      <c r="BJ8" s="24" t="s">
        <v>76</v>
      </c>
    </row>
    <row r="9" spans="1:62" s="16" customFormat="1" ht="18" customHeight="1" x14ac:dyDescent="0.15">
      <c r="A9" s="93"/>
      <c r="B9" s="96"/>
      <c r="C9" s="26" t="s">
        <v>77</v>
      </c>
      <c r="D9" s="27">
        <f>+患者数!D9</f>
        <v>102032</v>
      </c>
      <c r="E9" s="27">
        <f>+患者数!E9</f>
        <v>100841</v>
      </c>
      <c r="F9" s="28">
        <f>IF($E9=0,"…",患者数!F9/患者数!$E9*100)</f>
        <v>2.776648387064785E-2</v>
      </c>
      <c r="G9" s="28">
        <f>IF($E9=0,"…",患者数!G9/患者数!$E9*100)</f>
        <v>0.98769349768447356</v>
      </c>
      <c r="H9" s="28">
        <f>IF($E9=0,"…",患者数!H9/患者数!$E9*100)</f>
        <v>0.77250324768695267</v>
      </c>
      <c r="I9" s="28">
        <f>IF($E9=0,"…",患者数!I9/患者数!$E9*100)</f>
        <v>0.35699764976547238</v>
      </c>
      <c r="J9" s="28">
        <f>IF($E9=0,"…",患者数!J9/患者数!$E9*100)</f>
        <v>6.6441229261907361E-2</v>
      </c>
      <c r="K9" s="28">
        <f>IF($E9=0,"…",患者数!K9/患者数!$E9*100)</f>
        <v>0.10709929492964171</v>
      </c>
      <c r="L9" s="27">
        <f>+患者数!L9</f>
        <v>98203</v>
      </c>
      <c r="M9" s="28">
        <f>IF((患者数!$L9+患者数!$R9)=0,"…",患者数!M9/(患者数!$L9+患者数!$R9)*100)</f>
        <v>65.417853187786747</v>
      </c>
      <c r="N9" s="28">
        <f>IF((患者数!$L9+患者数!$R9)=0,"…",患者数!N9/(患者数!$L9+患者数!$R9)*100)</f>
        <v>15.177582660971364</v>
      </c>
      <c r="O9" s="28">
        <f>IF((患者数!$L9+患者数!$R9)=0,"…",患者数!O9/(患者数!$L9+患者数!$R9)*100)</f>
        <v>11.397524125929442</v>
      </c>
      <c r="P9" s="28">
        <f>IF((患者数!$L9+患者数!$R9)=0,"…",患者数!P9/(患者数!$L9+患者数!$R9)*100)</f>
        <v>5.1069846543268467</v>
      </c>
      <c r="Q9" s="28">
        <f>IF((患者数!$L9+患者数!$R9)=0,"…",患者数!Q9/(患者数!$L9+患者数!$R9)*100)</f>
        <v>2.7774481885777567</v>
      </c>
      <c r="R9" s="28">
        <f>IF((患者数!$L9+患者数!$R9)=0,"…",患者数!R9/(患者数!$L9+患者数!$R9)*100)</f>
        <v>2.9000553709856036</v>
      </c>
      <c r="S9" s="27">
        <f>+患者数!S9</f>
        <v>100497</v>
      </c>
      <c r="T9" s="28">
        <f>IF(患者数!$S9=0,"…",患者数!T9/患者数!$S9*100)</f>
        <v>8.6818511995382952</v>
      </c>
      <c r="U9" s="28">
        <f>IF(患者数!$S9=0,"…",患者数!U9/患者数!$S9*100)</f>
        <v>3.5821964834771187E-2</v>
      </c>
      <c r="V9" s="28">
        <f>IF(患者数!$S9=0,"…",患者数!V9/患者数!$S9*100)</f>
        <v>6.6131327303302578</v>
      </c>
      <c r="W9" s="28">
        <f>IF(患者数!$S9=0,"…",患者数!W9/患者数!$S9*100)</f>
        <v>2.4348985541856973</v>
      </c>
      <c r="X9" s="27">
        <f>+患者数!X9</f>
        <v>100455</v>
      </c>
      <c r="Y9" s="28">
        <f>IF(患者数!$X9=0,"…",患者数!Y9/患者数!$X9*100)</f>
        <v>0.64207854263102881</v>
      </c>
      <c r="Z9" s="27">
        <f>+患者数!Z9</f>
        <v>100740</v>
      </c>
      <c r="AA9" s="28">
        <f>IF(患者数!$Z9=0,"…",患者数!AA9/患者数!$Z9*100)</f>
        <v>9.4153265832837008</v>
      </c>
      <c r="AB9" s="28">
        <f>IF(患者数!$Z9=0,"…",患者数!AB9/患者数!$Z9*100)</f>
        <v>18.061346039309111</v>
      </c>
      <c r="AC9" s="28">
        <f>IF(患者数!$Z9=0,"…",患者数!AC9/患者数!$Z9*100)</f>
        <v>14.962279134405401</v>
      </c>
      <c r="AD9" s="28">
        <f>IF(患者数!$Z9=0,"…",患者数!AD9/患者数!$Z9*100)</f>
        <v>3.6341076037323803</v>
      </c>
      <c r="AE9" s="28">
        <f>IF(患者数!$Z9=0,"…",患者数!AE9/患者数!$Z9*100)</f>
        <v>0.19356759976176297</v>
      </c>
      <c r="AF9" s="28">
        <f>IF($E9=0,"…",患者数!AF9/患者数!$E9*100)</f>
        <v>5.0574667050108595E-2</v>
      </c>
      <c r="AG9" s="28">
        <f>IF($E9=0,"…",患者数!AG9/患者数!$E9*100)</f>
        <v>4.1629892603207024</v>
      </c>
      <c r="AH9" s="28">
        <f>IF($E9=0,"…",患者数!AH9/患者数!$E9*100)</f>
        <v>0.62077924653662697</v>
      </c>
      <c r="AI9" s="28">
        <f>IF($E9=0,"…",患者数!AI9/患者数!$E9*100)</f>
        <v>0.50376335022461094</v>
      </c>
      <c r="AJ9" s="27">
        <f>+患者数!AJ9</f>
        <v>100620</v>
      </c>
      <c r="AK9" s="27">
        <f>IF(患者数!E9=0,"…",患者数!AK9/患者数!$E9*100)</f>
        <v>0</v>
      </c>
      <c r="AL9" s="28">
        <f>IF(患者数!AL9=0,"-",患者数!AL9/患者数!$AJ9*100)</f>
        <v>0.13714967203339298</v>
      </c>
      <c r="AM9" s="27" t="s">
        <v>76</v>
      </c>
      <c r="AN9" s="28">
        <f>IF(患者数!$E9=0,"…",患者数!AN9/患者数!$E9*100)</f>
        <v>0.69217877648972148</v>
      </c>
      <c r="AO9" s="27" t="s">
        <v>76</v>
      </c>
      <c r="AP9" s="27">
        <f>+患者数!AP9</f>
        <v>101151.34</v>
      </c>
      <c r="AQ9" s="28">
        <f>IF(患者数!$AP9=0,"…",患者数!AQ9/患者数!$AP9*100)</f>
        <v>0.30548285371207146</v>
      </c>
      <c r="AR9" s="28">
        <f>IF(患者数!$AP9=0,"…",患者数!AR9/患者数!$AP9*100)</f>
        <v>4.8442264828127836E-2</v>
      </c>
      <c r="AS9" s="28">
        <f>IF($E9=0,"…",患者数!AS9/患者数!$E9*100)</f>
        <v>3.0315050425918031</v>
      </c>
      <c r="AT9" s="28">
        <f>IF($E9=0,"…",患者数!AT9/患者数!$E9*100)</f>
        <v>0.24989835483583064</v>
      </c>
      <c r="AU9" s="28">
        <f>IF($E9=0,"…",患者数!AU9/患者数!$E9*100)</f>
        <v>0.26080661635644231</v>
      </c>
      <c r="AV9" s="28">
        <f>IF($E9=0,"…",患者数!AV9/患者数!$E9*100)</f>
        <v>1.1463591198024612</v>
      </c>
      <c r="AW9" s="29">
        <f>+患者数!AW9</f>
        <v>100595</v>
      </c>
      <c r="AX9" s="28">
        <f>IF($AW9=0,"…",患者数!AX9/$AW9*100)</f>
        <v>15.996818927382076</v>
      </c>
      <c r="AY9" s="28">
        <f>IF($AW9=0,"…",患者数!AY9/$AW9*100)</f>
        <v>13.390327551071127</v>
      </c>
      <c r="AZ9" s="28">
        <f>IF($AW9=0,"…",患者数!AZ9/$AW9*100)</f>
        <v>6.0937422337094285</v>
      </c>
      <c r="BA9" s="28">
        <f>IF($AW9=0,"…",患者数!BA9/$AW9*100)</f>
        <v>0.6073860529847408</v>
      </c>
      <c r="BB9" s="28">
        <f>IF($AW9=0,"…",患者数!BB9/$AW9*100)</f>
        <v>4.405785575823848</v>
      </c>
      <c r="BC9" s="28">
        <f>IF($AW9=0,"…",患者数!BC9/$AW9*100)</f>
        <v>3.2705402853024506</v>
      </c>
      <c r="BD9" s="28">
        <f>IF($AW9=0,"…",患者数!BD9/$AW9*100)</f>
        <v>7.9526815448083904E-2</v>
      </c>
      <c r="BE9" s="28">
        <f>IF($AW9=0,"…",患者数!BE9/$AW9*100)</f>
        <v>2.8440777374621007</v>
      </c>
      <c r="BF9" s="28">
        <f>IF($AW9=0,"…",患者数!BF9/$AW9*100)</f>
        <v>1.9762413638848848</v>
      </c>
      <c r="BG9" s="28">
        <f>IF($AW9=0,"…",患者数!BG9/$AW9*100)</f>
        <v>3.8948257865699087</v>
      </c>
      <c r="BH9" s="28" t="s">
        <v>76</v>
      </c>
      <c r="BI9" s="28" t="s">
        <v>76</v>
      </c>
      <c r="BJ9" s="28" t="s">
        <v>76</v>
      </c>
    </row>
    <row r="10" spans="1:62" s="16" customFormat="1" ht="18" customHeight="1" x14ac:dyDescent="0.15">
      <c r="A10" s="93"/>
      <c r="B10" s="96"/>
      <c r="C10" s="26" t="s">
        <v>78</v>
      </c>
      <c r="D10" s="27">
        <f>+患者数!D10</f>
        <v>100224</v>
      </c>
      <c r="E10" s="27">
        <f>+患者数!E10</f>
        <v>99097</v>
      </c>
      <c r="F10" s="28">
        <f>IF($E10=0,"…",患者数!F10/患者数!$E10*100)</f>
        <v>8.2747207281754234E-2</v>
      </c>
      <c r="G10" s="28">
        <f>IF($E10=0,"…",患者数!G10/患者数!$E10*100)</f>
        <v>1.4056934115058983</v>
      </c>
      <c r="H10" s="28">
        <f>IF($E10=0,"…",患者数!H10/患者数!$E10*100)</f>
        <v>0.79820781658375117</v>
      </c>
      <c r="I10" s="28">
        <f>IF($E10=0,"…",患者数!I10/患者数!$E10*100)</f>
        <v>0.38548089245890388</v>
      </c>
      <c r="J10" s="28">
        <f>IF($E10=0,"…",患者数!J10/患者数!$E10*100)</f>
        <v>5.34829510479631E-2</v>
      </c>
      <c r="K10" s="28">
        <f>IF($E10=0,"…",患者数!K10/患者数!$E10*100)</f>
        <v>0.12815726005832667</v>
      </c>
      <c r="L10" s="27">
        <f>+患者数!L10</f>
        <v>94274</v>
      </c>
      <c r="M10" s="28">
        <f>IF((患者数!$L10+患者数!$R10)=0,"…",患者数!M10/(患者数!$L10+患者数!$R10)*100)</f>
        <v>58.564203824222758</v>
      </c>
      <c r="N10" s="28">
        <f>IF((患者数!$L10+患者数!$R10)=0,"…",患者数!N10/(患者数!$L10+患者数!$R10)*100)</f>
        <v>13.792790796075034</v>
      </c>
      <c r="O10" s="28">
        <f>IF((患者数!$L10+患者数!$R10)=0,"…",患者数!O10/(患者数!$L10+患者数!$R10)*100)</f>
        <v>13.950958070560738</v>
      </c>
      <c r="P10" s="28">
        <f>IF((患者数!$L10+患者数!$R10)=0,"…",患者数!P10/(患者数!$L10+患者数!$R10)*100)</f>
        <v>8.6669621808950055</v>
      </c>
      <c r="Q10" s="28">
        <f>IF((患者数!$L10+患者数!$R10)=0,"…",患者数!Q10/(患者数!$L10+患者数!$R10)*100)</f>
        <v>4.8457617215047044</v>
      </c>
      <c r="R10" s="28">
        <f>IF((患者数!$L10+患者数!$R10)=0,"…",患者数!R10/(患者数!$L10+患者数!$R10)*100)</f>
        <v>5.0250851282464586</v>
      </c>
      <c r="S10" s="27">
        <f>+患者数!S10</f>
        <v>98621</v>
      </c>
      <c r="T10" s="28">
        <f>IF(患者数!$S10=0,"…",患者数!T10/患者数!$S10*100)</f>
        <v>9.2444813984851084</v>
      </c>
      <c r="U10" s="28">
        <f>IF(患者数!$S10=0,"…",患者数!U10/患者数!$S10*100)</f>
        <v>5.9824986564727588E-2</v>
      </c>
      <c r="V10" s="28">
        <f>IF(患者数!$S10=0,"…",患者数!V10/患者数!$S10*100)</f>
        <v>7.1546628000121686</v>
      </c>
      <c r="W10" s="28">
        <f>IF(患者数!$S10=0,"…",患者数!W10/患者数!$S10*100)</f>
        <v>2.5035235903103805</v>
      </c>
      <c r="X10" s="27">
        <f>+患者数!X10</f>
        <v>98739</v>
      </c>
      <c r="Y10" s="28">
        <f>IF(患者数!$X10=0,"…",患者数!Y10/患者数!$X10*100)</f>
        <v>0.55094744731058642</v>
      </c>
      <c r="Z10" s="27">
        <f>+患者数!Z10</f>
        <v>98732</v>
      </c>
      <c r="AA10" s="28">
        <f>IF(患者数!$Z10=0,"…",患者数!AA10/患者数!$Z10*100)</f>
        <v>8.4471093465137947</v>
      </c>
      <c r="AB10" s="28">
        <f>IF(患者数!$Z10=0,"…",患者数!AB10/患者数!$Z10*100)</f>
        <v>18.665680832961957</v>
      </c>
      <c r="AC10" s="28">
        <f>IF(患者数!$Z10=0,"…",患者数!AC10/患者数!$Z10*100)</f>
        <v>15.904671231211765</v>
      </c>
      <c r="AD10" s="28">
        <f>IF(患者数!$Z10=0,"…",患者数!AD10/患者数!$Z10*100)</f>
        <v>3.3332658104768464</v>
      </c>
      <c r="AE10" s="28">
        <f>IF(患者数!$Z10=0,"…",患者数!AE10/患者数!$Z10*100)</f>
        <v>0.18332455536199005</v>
      </c>
      <c r="AF10" s="28">
        <f>IF($E10=0,"…",患者数!AF10/患者数!$E10*100)</f>
        <v>5.550117561581077E-2</v>
      </c>
      <c r="AG10" s="28">
        <f>IF($E10=0,"…",患者数!AG10/患者数!$E10*100)</f>
        <v>4.5399961653733207</v>
      </c>
      <c r="AH10" s="28">
        <f>IF($E10=0,"…",患者数!AH10/患者数!$E10*100)</f>
        <v>0.6286769528845475</v>
      </c>
      <c r="AI10" s="28">
        <f>IF($E10=0,"…",患者数!AI10/患者数!$E10*100)</f>
        <v>0.45712786461749599</v>
      </c>
      <c r="AJ10" s="27">
        <f>+患者数!AJ10</f>
        <v>98949</v>
      </c>
      <c r="AK10" s="27">
        <f>IF(患者数!E10=0,"…",患者数!AK10/患者数!$E10*100)</f>
        <v>0</v>
      </c>
      <c r="AL10" s="28">
        <f>IF(患者数!AL10=0,"-",患者数!AL10/患者数!$AJ10*100)</f>
        <v>0.13946578540460236</v>
      </c>
      <c r="AM10" s="27" t="s">
        <v>76</v>
      </c>
      <c r="AN10" s="28">
        <f>IF(患者数!$E10=0,"…",患者数!AN10/患者数!$E10*100)</f>
        <v>0.6892236899199774</v>
      </c>
      <c r="AO10" s="27" t="s">
        <v>76</v>
      </c>
      <c r="AP10" s="27">
        <f>+患者数!AP10</f>
        <v>99505</v>
      </c>
      <c r="AQ10" s="28">
        <f>IF(患者数!$AP10=0,"…",患者数!AQ10/患者数!$AP10*100)</f>
        <v>0.31556203205869049</v>
      </c>
      <c r="AR10" s="28">
        <f>IF(患者数!$AP10=0,"…",患者数!AR10/患者数!$AP10*100)</f>
        <v>4.9243756595145974E-2</v>
      </c>
      <c r="AS10" s="28">
        <f>IF($E10=0,"…",患者数!AS10/患者数!$E10*100)</f>
        <v>2.9778903498592286</v>
      </c>
      <c r="AT10" s="28">
        <f>IF($E10=0,"…",患者数!AT10/患者数!$E10*100)</f>
        <v>0.25126895869703425</v>
      </c>
      <c r="AU10" s="28">
        <f>IF($E10=0,"…",患者数!AU10/患者数!$E10*100)</f>
        <v>0.18264932339021364</v>
      </c>
      <c r="AV10" s="28">
        <f>IF($E10=0,"…",患者数!AV10/患者数!$E10*100)</f>
        <v>1.1554335650927878</v>
      </c>
      <c r="AW10" s="29">
        <f>+患者数!AW10</f>
        <v>98646</v>
      </c>
      <c r="AX10" s="28">
        <f>IF($AW10=0,"…",患者数!AX10/$AW10*100)</f>
        <v>20.713460251809501</v>
      </c>
      <c r="AY10" s="28">
        <f>IF($AW10=0,"…",患者数!AY10/$AW10*100)</f>
        <v>14.709162054214058</v>
      </c>
      <c r="AZ10" s="28">
        <f>IF($AW10=0,"…",患者数!AZ10/$AW10*100)</f>
        <v>7.2481398130689527</v>
      </c>
      <c r="BA10" s="28">
        <f>IF($AW10=0,"…",患者数!BA10/$AW10*100)</f>
        <v>0.95492974879873482</v>
      </c>
      <c r="BB10" s="28">
        <f>IF($AW10=0,"…",患者数!BB10/$AW10*100)</f>
        <v>6.0367374247308554</v>
      </c>
      <c r="BC10" s="28">
        <f>IF($AW10=0,"…",患者数!BC10/$AW10*100)</f>
        <v>3.9048719664254001</v>
      </c>
      <c r="BD10" s="28">
        <f>IF($AW10=0,"…",患者数!BD10/$AW10*100)</f>
        <v>0.10542748819009388</v>
      </c>
      <c r="BE10" s="28">
        <f>IF($AW10=0,"…",患者数!BE10/$AW10*100)</f>
        <v>3.6473856010380548</v>
      </c>
      <c r="BF10" s="28">
        <f>IF($AW10=0,"…",患者数!BF10/$AW10*100)</f>
        <v>1.8409261399347159</v>
      </c>
      <c r="BG10" s="28">
        <f>IF($AW10=0,"…",患者数!BG10/$AW10*100)</f>
        <v>6.1107394116335181</v>
      </c>
      <c r="BH10" s="28" t="s">
        <v>76</v>
      </c>
      <c r="BI10" s="28" t="s">
        <v>76</v>
      </c>
      <c r="BJ10" s="28" t="s">
        <v>76</v>
      </c>
    </row>
    <row r="11" spans="1:62" s="16" customFormat="1" ht="18" customHeight="1" x14ac:dyDescent="0.15">
      <c r="A11" s="93"/>
      <c r="B11" s="96"/>
      <c r="C11" s="26" t="s">
        <v>79</v>
      </c>
      <c r="D11" s="27">
        <f>+患者数!D11</f>
        <v>98948</v>
      </c>
      <c r="E11" s="27">
        <f>+患者数!E11</f>
        <v>97425</v>
      </c>
      <c r="F11" s="28">
        <f>IF($E11=0,"…",患者数!F11/患者数!$E11*100)</f>
        <v>8.2114447010520911E-2</v>
      </c>
      <c r="G11" s="28">
        <f>IF($E11=0,"…",患者数!G11/患者数!$E11*100)</f>
        <v>1.8527072106748781</v>
      </c>
      <c r="H11" s="28">
        <f>IF($E11=0,"…",患者数!H11/患者数!$E11*100)</f>
        <v>1.0808314087759814</v>
      </c>
      <c r="I11" s="28">
        <f>IF($E11=0,"…",患者数!I11/患者数!$E11*100)</f>
        <v>0.57172183731075188</v>
      </c>
      <c r="J11" s="28">
        <f>IF($E11=0,"…",患者数!J11/患者数!$E11*100)</f>
        <v>6.4665127020785224E-2</v>
      </c>
      <c r="K11" s="28">
        <f>IF($E11=0,"…",患者数!K11/患者数!$E11*100)</f>
        <v>0.15396458814472672</v>
      </c>
      <c r="L11" s="27">
        <f>+患者数!L11</f>
        <v>89709</v>
      </c>
      <c r="M11" s="28">
        <f>IF((患者数!$L11+患者数!$R11)=0,"…",患者数!M11/(患者数!$L11+患者数!$R11)*100)</f>
        <v>52.110877250342277</v>
      </c>
      <c r="N11" s="28">
        <f>IF((患者数!$L11+患者数!$R11)=0,"…",患者数!N11/(患者数!$L11+患者数!$R11)*100)</f>
        <v>12.556960990661462</v>
      </c>
      <c r="O11" s="28">
        <f>IF((患者数!$L11+患者数!$R11)=0,"…",患者数!O11/(患者数!$L11+患者数!$R11)*100)</f>
        <v>15.184829474630648</v>
      </c>
      <c r="P11" s="28">
        <f>IF((患者数!$L11+患者数!$R11)=0,"…",患者数!P11/(患者数!$L11+患者数!$R11)*100)</f>
        <v>11.804973741749597</v>
      </c>
      <c r="Q11" s="28">
        <f>IF((患者数!$L11+患者数!$R11)=0,"…",患者数!Q11/(患者数!$L11+患者数!$R11)*100)</f>
        <v>7.8223021435723474</v>
      </c>
      <c r="R11" s="28">
        <f>IF((患者数!$L11+患者数!$R11)=0,"…",患者数!R11/(患者数!$L11+患者数!$R11)*100)</f>
        <v>8.3423585426160169</v>
      </c>
      <c r="S11" s="27">
        <f>+患者数!S11</f>
        <v>97188</v>
      </c>
      <c r="T11" s="28">
        <f>IF(患者数!$S11=0,"…",患者数!T11/患者数!$S11*100)</f>
        <v>9.9497880396756813</v>
      </c>
      <c r="U11" s="28">
        <f>IF(患者数!$S11=0,"…",患者数!U11/患者数!$S11*100)</f>
        <v>6.3793884018603114E-2</v>
      </c>
      <c r="V11" s="28">
        <f>IF(患者数!$S11=0,"…",患者数!V11/患者数!$S11*100)</f>
        <v>8.0092192451743003</v>
      </c>
      <c r="W11" s="28">
        <f>IF(患者数!$S11=0,"…",患者数!W11/患者数!$S11*100)</f>
        <v>2.3572869078487058</v>
      </c>
      <c r="X11" s="27" t="str">
        <f>+患者数!X11</f>
        <v>…</v>
      </c>
      <c r="Y11" s="28" t="s">
        <v>76</v>
      </c>
      <c r="Z11" s="27">
        <f>+患者数!Z11</f>
        <v>97239</v>
      </c>
      <c r="AA11" s="28">
        <f>IF(患者数!$Z11=0,"…",患者数!AA11/患者数!$Z11*100)</f>
        <v>7.7129546786783081</v>
      </c>
      <c r="AB11" s="28">
        <f>IF(患者数!$Z11=0,"…",患者数!AB11/患者数!$Z11*100)</f>
        <v>20.021801951891728</v>
      </c>
      <c r="AC11" s="28">
        <f>IF(患者数!$Z11=0,"…",患者数!AC11/患者数!$Z11*100)</f>
        <v>17.57525272781497</v>
      </c>
      <c r="AD11" s="28">
        <f>IF(患者数!$Z11=0,"…",患者数!AD11/患者数!$Z11*100)</f>
        <v>3.0656423862853379</v>
      </c>
      <c r="AE11" s="28">
        <f>IF(患者数!$Z11=0,"…",患者数!AE11/患者数!$Z11*100)</f>
        <v>0.17482697271670833</v>
      </c>
      <c r="AF11" s="28">
        <f>IF($E11=0,"…",患者数!AF11/患者数!$E11*100)</f>
        <v>6.2612265845522194E-2</v>
      </c>
      <c r="AG11" s="28">
        <f>IF($E11=0,"…",患者数!AG11/患者数!$E11*100)</f>
        <v>4.628175519630485</v>
      </c>
      <c r="AH11" s="28">
        <f>IF($E11=0,"…",患者数!AH11/患者数!$E11*100)</f>
        <v>0.6230433666923274</v>
      </c>
      <c r="AI11" s="28">
        <f>IF($E11=0,"…",患者数!AI11/患者数!$E11*100)</f>
        <v>0.4855016679497049</v>
      </c>
      <c r="AJ11" s="27">
        <f>+患者数!AJ11</f>
        <v>97390</v>
      </c>
      <c r="AK11" s="27">
        <f>IF(患者数!E11=0,"…",患者数!AK11/患者数!$E11*100)</f>
        <v>0</v>
      </c>
      <c r="AL11" s="28">
        <f>IF(患者数!AL11=0,"-",患者数!AL11/患者数!$AJ11*100)</f>
        <v>0.16120751617209159</v>
      </c>
      <c r="AM11" s="27" t="s">
        <v>76</v>
      </c>
      <c r="AN11" s="28">
        <f>IF(患者数!$E11=0,"…",患者数!AN11/患者数!$E11*100)</f>
        <v>0.66820631254811391</v>
      </c>
      <c r="AO11" s="27" t="s">
        <v>76</v>
      </c>
      <c r="AP11" s="27">
        <f>+患者数!AP11</f>
        <v>98090</v>
      </c>
      <c r="AQ11" s="28">
        <f>IF(患者数!$AP11=0,"…",患者数!AQ11/患者数!$AP11*100)</f>
        <v>0.4322560913446834</v>
      </c>
      <c r="AR11" s="28">
        <f>IF(患者数!$AP11=0,"…",患者数!AR11/患者数!$AP11*100)</f>
        <v>5.8109899072280563E-2</v>
      </c>
      <c r="AS11" s="28">
        <f>IF($E11=0,"…",患者数!AS11/患者数!$E11*100)</f>
        <v>2.9520143700282269</v>
      </c>
      <c r="AT11" s="28">
        <f>IF($E11=0,"…",患者数!AT11/患者数!$E11*100)</f>
        <v>0.27200410572235051</v>
      </c>
      <c r="AU11" s="28">
        <f>IF($E11=0,"…",患者数!AU11/患者数!$E11*100)</f>
        <v>0.14575314344367463</v>
      </c>
      <c r="AV11" s="28">
        <f>IF($E11=0,"…",患者数!AV11/患者数!$E11*100)</f>
        <v>1.1773158840133435</v>
      </c>
      <c r="AW11" s="29">
        <f>+患者数!AW11</f>
        <v>97238</v>
      </c>
      <c r="AX11" s="28">
        <f>IF($AW11=0,"…",患者数!AX11/$AW11*100)</f>
        <v>22.702030070548552</v>
      </c>
      <c r="AY11" s="28">
        <f>IF($AW11=0,"…",患者数!AY11/$AW11*100)</f>
        <v>15.377732985046999</v>
      </c>
      <c r="AZ11" s="28">
        <f>IF($AW11=0,"…",患者数!AZ11/$AW11*100)</f>
        <v>8.5079907032230206</v>
      </c>
      <c r="BA11" s="28">
        <f>IF($AW11=0,"…",患者数!BA11/$AW11*100)</f>
        <v>1.2885908801085997</v>
      </c>
      <c r="BB11" s="28">
        <f>IF($AW11=0,"…",患者数!BB11/$AW11*100)</f>
        <v>6.791583537300232</v>
      </c>
      <c r="BC11" s="28">
        <f>IF($AW11=0,"…",患者数!BC11/$AW11*100)</f>
        <v>3.7135687694111352</v>
      </c>
      <c r="BD11" s="28">
        <f>IF($AW11=0,"…",患者数!BD11/$AW11*100)</f>
        <v>0.11209609411958288</v>
      </c>
      <c r="BE11" s="28">
        <f>IF($AW11=0,"…",患者数!BE11/$AW11*100)</f>
        <v>4.0827659968325136</v>
      </c>
      <c r="BF11" s="28">
        <f>IF($AW11=0,"…",患者数!BF11/$AW11*100)</f>
        <v>2.0290421440177711</v>
      </c>
      <c r="BG11" s="28">
        <f>IF($AW11=0,"…",患者数!BG11/$AW11*100)</f>
        <v>10.518521565643061</v>
      </c>
      <c r="BH11" s="28" t="s">
        <v>76</v>
      </c>
      <c r="BI11" s="28" t="s">
        <v>76</v>
      </c>
      <c r="BJ11" s="28" t="s">
        <v>76</v>
      </c>
    </row>
    <row r="12" spans="1:62" s="16" customFormat="1" ht="18" customHeight="1" x14ac:dyDescent="0.15">
      <c r="A12" s="93"/>
      <c r="B12" s="96"/>
      <c r="C12" s="26" t="s">
        <v>80</v>
      </c>
      <c r="D12" s="27">
        <f>+患者数!D12</f>
        <v>98132</v>
      </c>
      <c r="E12" s="27">
        <f>+患者数!E12</f>
        <v>96513</v>
      </c>
      <c r="F12" s="28">
        <f>IF($E12=0,"…",患者数!F12/患者数!$E12*100)</f>
        <v>9.3251686301327283E-2</v>
      </c>
      <c r="G12" s="28">
        <f>IF($E12=0,"…",患者数!G12/患者数!$E12*100)</f>
        <v>1.9230569975029272</v>
      </c>
      <c r="H12" s="28">
        <f>IF($E12=0,"…",患者数!H12/患者数!$E12*100)</f>
        <v>1.3925585154331541</v>
      </c>
      <c r="I12" s="28">
        <f>IF($E12=0,"…",患者数!I12/患者数!$E12*100)</f>
        <v>0.89832457803611954</v>
      </c>
      <c r="J12" s="28">
        <f>IF($E12=0,"…",患者数!J12/患者数!$E12*100)</f>
        <v>9.1179426605742242E-2</v>
      </c>
      <c r="K12" s="28">
        <f>IF($E12=0,"…",患者数!K12/患者数!$E12*100)</f>
        <v>0.18235885321148448</v>
      </c>
      <c r="L12" s="27">
        <f>+患者数!L12</f>
        <v>85789</v>
      </c>
      <c r="M12" s="28">
        <f>IF((患者数!$L12+患者数!$R12)=0,"…",患者数!M12/(患者数!$L12+患者数!$R12)*100)</f>
        <v>46.623273469977207</v>
      </c>
      <c r="N12" s="28">
        <f>IF((患者数!$L12+患者数!$R12)=0,"…",患者数!N12/(患者数!$L12+患者数!$R12)*100)</f>
        <v>11.458279607604469</v>
      </c>
      <c r="O12" s="28">
        <f>IF((患者数!$L12+患者数!$R12)=0,"…",患者数!O12/(患者数!$L12+患者数!$R12)*100)</f>
        <v>15.772154771360491</v>
      </c>
      <c r="P12" s="28">
        <f>IF((患者数!$L12+患者数!$R12)=0,"…",患者数!P12/(患者数!$L12+患者数!$R12)*100)</f>
        <v>14.64056197972004</v>
      </c>
      <c r="Q12" s="28">
        <f>IF((患者数!$L12+患者数!$R12)=0,"…",患者数!Q12/(患者数!$L12+患者数!$R12)*100)</f>
        <v>10.848643017030627</v>
      </c>
      <c r="R12" s="28">
        <f>IF((患者数!$L12+患者数!$R12)=0,"…",患者数!R12/(患者数!$L12+患者数!$R12)*100)</f>
        <v>11.505730171337797</v>
      </c>
      <c r="S12" s="27">
        <f>+患者数!S12</f>
        <v>95911</v>
      </c>
      <c r="T12" s="28">
        <f>IF(患者数!$S12=0,"…",患者数!T12/患者数!$S12*100)</f>
        <v>10.276193554441097</v>
      </c>
      <c r="U12" s="28">
        <f>IF(患者数!$S12=0,"…",患者数!U12/患者数!$S12*100)</f>
        <v>4.6918497356924646E-2</v>
      </c>
      <c r="V12" s="28">
        <f>IF(患者数!$S12=0,"…",患者数!V12/患者数!$S12*100)</f>
        <v>8.2607834346425335</v>
      </c>
      <c r="W12" s="28">
        <f>IF(患者数!$S12=0,"…",患者数!W12/患者数!$S12*100)</f>
        <v>2.4637424278758431</v>
      </c>
      <c r="X12" s="27">
        <f>+患者数!X12</f>
        <v>95679</v>
      </c>
      <c r="Y12" s="28">
        <f>IF(患者数!$X12=0,"…",患者数!Y12/患者数!$X12*100)</f>
        <v>0.45987102708013256</v>
      </c>
      <c r="Z12" s="27">
        <f>+患者数!Z12</f>
        <v>96195</v>
      </c>
      <c r="AA12" s="28">
        <f>IF(患者数!$Z12=0,"…",患者数!AA12/患者数!$Z12*100)</f>
        <v>7.4213836477987423</v>
      </c>
      <c r="AB12" s="28">
        <f>IF(患者数!$Z12=0,"…",患者数!AB12/患者数!$Z12*100)</f>
        <v>20.061333749155359</v>
      </c>
      <c r="AC12" s="28">
        <f>IF(患者数!$Z12=0,"…",患者数!AC12/患者数!$Z12*100)</f>
        <v>17.747284162378502</v>
      </c>
      <c r="AD12" s="28">
        <f>IF(患者数!$Z12=0,"…",患者数!AD12/患者数!$Z12*100)</f>
        <v>2.8379853422735071</v>
      </c>
      <c r="AE12" s="28">
        <f>IF(患者数!$Z12=0,"…",患者数!AE12/患者数!$Z12*100)</f>
        <v>0.16009148084619784</v>
      </c>
      <c r="AF12" s="28">
        <f>IF($E12=0,"…",患者数!AF12/患者数!$E12*100)</f>
        <v>4.3517453607286066E-2</v>
      </c>
      <c r="AG12" s="28">
        <f>IF($E12=0,"…",患者数!AG12/患者数!$E12*100)</f>
        <v>4.3900821650969295</v>
      </c>
      <c r="AH12" s="28">
        <f>IF($E12=0,"…",患者数!AH12/患者数!$E12*100)</f>
        <v>0.56676302674251144</v>
      </c>
      <c r="AI12" s="28">
        <f>IF($E12=0,"…",患者数!AI12/患者数!$E12*100)</f>
        <v>0.43828292561623827</v>
      </c>
      <c r="AJ12" s="27">
        <f>+患者数!AJ12</f>
        <v>96684</v>
      </c>
      <c r="AK12" s="27">
        <f>IF(患者数!E12=0,"…",患者数!AK12/患者数!$E12*100)</f>
        <v>0</v>
      </c>
      <c r="AL12" s="28">
        <f>IF(患者数!AL12=0,"-",患者数!AL12/患者数!$AJ12*100)</f>
        <v>0.14790451367341029</v>
      </c>
      <c r="AM12" s="27" t="s">
        <v>76</v>
      </c>
      <c r="AN12" s="28">
        <f>IF(患者数!$E12=0,"…",患者数!AN12/患者数!$E12*100)</f>
        <v>0.5481126894822459</v>
      </c>
      <c r="AO12" s="27" t="s">
        <v>76</v>
      </c>
      <c r="AP12" s="27">
        <f>+患者数!AP12</f>
        <v>97131</v>
      </c>
      <c r="AQ12" s="28">
        <f>IF(患者数!$AP12=0,"…",患者数!AQ12/患者数!$AP12*100)</f>
        <v>0.70729221360842576</v>
      </c>
      <c r="AR12" s="28">
        <f>IF(患者数!$AP12=0,"…",患者数!AR12/患者数!$AP12*100)</f>
        <v>7.2067620018325756E-2</v>
      </c>
      <c r="AS12" s="28">
        <f>IF($E12=0,"…",患者数!AS12/患者数!$E12*100)</f>
        <v>3.0027042989027386</v>
      </c>
      <c r="AT12" s="28">
        <f>IF($E12=0,"…",患者数!AT12/患者数!$E12*100)</f>
        <v>0.29944152601203983</v>
      </c>
      <c r="AU12" s="28">
        <f>IF($E12=0,"…",患者数!AU12/患者数!$E12*100)</f>
        <v>0.14816656823433114</v>
      </c>
      <c r="AV12" s="28">
        <f>IF($E12=0,"…",患者数!AV12/患者数!$E12*100)</f>
        <v>1.104514417746832</v>
      </c>
      <c r="AW12" s="29">
        <f>+患者数!AW12</f>
        <v>96038</v>
      </c>
      <c r="AX12" s="28">
        <f>IF($AW12=0,"…",患者数!AX12/$AW12*100)</f>
        <v>20.022282846373312</v>
      </c>
      <c r="AY12" s="28">
        <f>IF($AW12=0,"…",患者数!AY12/$AW12*100)</f>
        <v>13.331181407359589</v>
      </c>
      <c r="AZ12" s="28">
        <f>IF($AW12=0,"…",患者数!AZ12/$AW12*100)</f>
        <v>8.7121764301630602</v>
      </c>
      <c r="BA12" s="28">
        <f>IF($AW12=0,"…",患者数!BA12/$AW12*100)</f>
        <v>1.4098585976384348</v>
      </c>
      <c r="BB12" s="28">
        <f>IF($AW12=0,"…",患者数!BB12/$AW12*100)</f>
        <v>7.6417668006414123</v>
      </c>
      <c r="BC12" s="28">
        <f>IF($AW12=0,"…",患者数!BC12/$AW12*100)</f>
        <v>3.9328182594389722</v>
      </c>
      <c r="BD12" s="28">
        <f>IF($AW12=0,"…",患者数!BD12/$AW12*100)</f>
        <v>0.11870301339053291</v>
      </c>
      <c r="BE12" s="28">
        <f>IF($AW12=0,"…",患者数!BE12/$AW12*100)</f>
        <v>4.1587704866823545</v>
      </c>
      <c r="BF12" s="28">
        <f>IF($AW12=0,"…",患者数!BF12/$AW12*100)</f>
        <v>1.9388158853787043</v>
      </c>
      <c r="BG12" s="28">
        <f>IF($AW12=0,"…",患者数!BG12/$AW12*100)</f>
        <v>13.249963556092382</v>
      </c>
      <c r="BH12" s="28" t="s">
        <v>76</v>
      </c>
      <c r="BI12" s="28" t="s">
        <v>76</v>
      </c>
      <c r="BJ12" s="28" t="s">
        <v>76</v>
      </c>
    </row>
    <row r="13" spans="1:62" s="16" customFormat="1" ht="18" customHeight="1" x14ac:dyDescent="0.15">
      <c r="A13" s="93"/>
      <c r="B13" s="96"/>
      <c r="C13" s="26" t="s">
        <v>81</v>
      </c>
      <c r="D13" s="27">
        <f>+患者数!D13</f>
        <v>99308</v>
      </c>
      <c r="E13" s="27">
        <f>+患者数!E13</f>
        <v>97405</v>
      </c>
      <c r="F13" s="28">
        <f>IF($E13=0,"…",患者数!F13/患者数!$E13*100)</f>
        <v>0.1088239823417689</v>
      </c>
      <c r="G13" s="28">
        <f>IF($E13=0,"…",患者数!G13/患者数!$E13*100)</f>
        <v>1.9742313022945435</v>
      </c>
      <c r="H13" s="28">
        <f>IF($E13=0,"…",患者数!H13/患者数!$E13*100)</f>
        <v>1.5533083517273241</v>
      </c>
      <c r="I13" s="28">
        <f>IF($E13=0,"…",患者数!I13/患者数!$E13*100)</f>
        <v>0.94143011139058563</v>
      </c>
      <c r="J13" s="28">
        <f>IF($E13=0,"…",患者数!J13/患者数!$E13*100)</f>
        <v>0.10574405831322826</v>
      </c>
      <c r="K13" s="28">
        <f>IF($E13=0,"…",患者数!K13/患者数!$E13*100)</f>
        <v>0.25152712899748475</v>
      </c>
      <c r="L13" s="27">
        <f>+患者数!L13</f>
        <v>83257</v>
      </c>
      <c r="M13" s="28">
        <f>IF((患者数!$L13+患者数!$R13)=0,"…",患者数!M13/(患者数!$L13+患者数!$R13)*100)</f>
        <v>41.842533714250607</v>
      </c>
      <c r="N13" s="28">
        <f>IF((患者数!$L13+患者数!$R13)=0,"…",患者数!N13/(患者数!$L13+患者数!$R13)*100)</f>
        <v>10.509016066107577</v>
      </c>
      <c r="O13" s="28">
        <f>IF((患者数!$L13+患者数!$R13)=0,"…",患者数!O13/(患者数!$L13+患者数!$R13)*100)</f>
        <v>16.026172702976684</v>
      </c>
      <c r="P13" s="28">
        <f>IF((患者数!$L13+患者数!$R13)=0,"…",患者数!P13/(患者数!$L13+患者数!$R13)*100)</f>
        <v>16.875044798738468</v>
      </c>
      <c r="Q13" s="28">
        <f>IF((患者数!$L13+患者数!$R13)=0,"…",患者数!Q13/(患者数!$L13+患者数!$R13)*100)</f>
        <v>13.638271946261993</v>
      </c>
      <c r="R13" s="28">
        <f>IF((患者数!$L13+患者数!$R13)=0,"…",患者数!R13/(患者数!$L13+患者数!$R13)*100)</f>
        <v>14.747232717926664</v>
      </c>
      <c r="S13" s="27">
        <f>+患者数!S13</f>
        <v>96749</v>
      </c>
      <c r="T13" s="28">
        <f>IF(患者数!$S13=0,"…",患者数!T13/患者数!$S13*100)</f>
        <v>11.147402040331167</v>
      </c>
      <c r="U13" s="28">
        <f>IF(患者数!$S13=0,"…",患者数!U13/患者数!$S13*100)</f>
        <v>2.2739253118895287E-2</v>
      </c>
      <c r="V13" s="28">
        <f>IF(患者数!$S13=0,"…",患者数!V13/患者数!$S13*100)</f>
        <v>9.2982873207991812</v>
      </c>
      <c r="W13" s="28">
        <f>IF(患者数!$S13=0,"…",患者数!W13/患者数!$S13*100)</f>
        <v>2.4010584088724434</v>
      </c>
      <c r="X13" s="27" t="str">
        <f>+患者数!X13</f>
        <v>…</v>
      </c>
      <c r="Y13" s="28" t="s">
        <v>76</v>
      </c>
      <c r="Z13" s="27">
        <f>+患者数!Z13</f>
        <v>97040</v>
      </c>
      <c r="AA13" s="28">
        <f>IF(患者数!$Z13=0,"…",患者数!AA13/患者数!$Z13*100)</f>
        <v>6.97063066776587</v>
      </c>
      <c r="AB13" s="28">
        <f>IF(患者数!$Z13=0,"…",患者数!AB13/患者数!$Z13*100)</f>
        <v>21.291220115416323</v>
      </c>
      <c r="AC13" s="28">
        <f>IF(患者数!$Z13=0,"…",患者数!AC13/患者数!$Z13*100)</f>
        <v>19.333264633140974</v>
      </c>
      <c r="AD13" s="28">
        <f>IF(患者数!$Z13=0,"…",患者数!AD13/患者数!$Z13*100)</f>
        <v>2.7256801319043693</v>
      </c>
      <c r="AE13" s="28">
        <f>IF(患者数!$Z13=0,"…",患者数!AE13/患者数!$Z13*100)</f>
        <v>0.14117889530090683</v>
      </c>
      <c r="AF13" s="28">
        <f>IF($E13=0,"…",患者数!AF13/患者数!$E13*100)</f>
        <v>5.1332067142343826E-2</v>
      </c>
      <c r="AG13" s="28">
        <f>IF($E13=0,"…",患者数!AG13/患者数!$E13*100)</f>
        <v>4.4761562548123814</v>
      </c>
      <c r="AH13" s="28">
        <f>IF($E13=0,"…",患者数!AH13/患者数!$E13*100)</f>
        <v>0.55438632513731323</v>
      </c>
      <c r="AI13" s="28">
        <f>IF($E13=0,"…",患者数!AI13/患者数!$E13*100)</f>
        <v>0.39423027565320057</v>
      </c>
      <c r="AJ13" s="27">
        <f>+患者数!AJ13</f>
        <v>97695</v>
      </c>
      <c r="AK13" s="27">
        <f>IF(患者数!E13=0,"…",患者数!AK13/患者数!$E13*100)</f>
        <v>0</v>
      </c>
      <c r="AL13" s="28">
        <f>IF(患者数!AL13=0,"-",患者数!AL13/患者数!$AJ13*100)</f>
        <v>0.13818516812528789</v>
      </c>
      <c r="AM13" s="27" t="s">
        <v>76</v>
      </c>
      <c r="AN13" s="28">
        <f>IF(患者数!$E13=0,"…",患者数!AN13/患者数!$E13*100)</f>
        <v>0.54411991170884455</v>
      </c>
      <c r="AO13" s="27" t="s">
        <v>76</v>
      </c>
      <c r="AP13" s="27">
        <f>+患者数!AP13</f>
        <v>98090</v>
      </c>
      <c r="AQ13" s="28">
        <f>IF(患者数!$AP13=0,"…",患者数!AQ13/患者数!$AP13*100)</f>
        <v>1.2590478132327454</v>
      </c>
      <c r="AR13" s="28">
        <f>IF(患者数!$AP13=0,"…",患者数!AR13/患者数!$AP13*100)</f>
        <v>0.112141910490366</v>
      </c>
      <c r="AS13" s="28">
        <f>IF($E13=0,"…",患者数!AS13/患者数!$E13*100)</f>
        <v>2.7832246804578822</v>
      </c>
      <c r="AT13" s="28">
        <f>IF($E13=0,"…",患者数!AT13/患者数!$E13*100)</f>
        <v>0.3921769929675068</v>
      </c>
      <c r="AU13" s="28">
        <f>IF($E13=0,"…",患者数!AU13/患者数!$E13*100)</f>
        <v>0.12011703711308454</v>
      </c>
      <c r="AV13" s="28">
        <f>IF($E13=0,"…",患者数!AV13/患者数!$E13*100)</f>
        <v>1.0892664647605359</v>
      </c>
      <c r="AW13" s="29">
        <f>+患者数!AW13</f>
        <v>96747</v>
      </c>
      <c r="AX13" s="28">
        <f>IF($AW13=0,"…",患者数!AX13/$AW13*100)</f>
        <v>16.176212182289891</v>
      </c>
      <c r="AY13" s="28">
        <f>IF($AW13=0,"…",患者数!AY13/$AW13*100)</f>
        <v>10.187395991606975</v>
      </c>
      <c r="AZ13" s="28">
        <f>IF($AW13=0,"…",患者数!AZ13/$AW13*100)</f>
        <v>9.0452417129213316</v>
      </c>
      <c r="BA13" s="28">
        <f>IF($AW13=0,"…",患者数!BA13/$AW13*100)</f>
        <v>1.7478578147126007</v>
      </c>
      <c r="BB13" s="28">
        <f>IF($AW13=0,"…",患者数!BB13/$AW13*100)</f>
        <v>7.9010201866724552</v>
      </c>
      <c r="BC13" s="28">
        <f>IF($AW13=0,"…",患者数!BC13/$AW13*100)</f>
        <v>3.9267367463590599</v>
      </c>
      <c r="BD13" s="28">
        <f>IF($AW13=0,"…",患者数!BD13/$AW13*100)</f>
        <v>0.18088416178279429</v>
      </c>
      <c r="BE13" s="28">
        <f>IF($AW13=0,"…",患者数!BE13/$AW13*100)</f>
        <v>4.4890280835581464</v>
      </c>
      <c r="BF13" s="28">
        <f>IF($AW13=0,"…",患者数!BF13/$AW13*100)</f>
        <v>1.8594891831271256</v>
      </c>
      <c r="BG13" s="28">
        <f>IF($AW13=0,"…",患者数!BG13/$AW13*100)</f>
        <v>16.199985529267057</v>
      </c>
      <c r="BH13" s="28">
        <f>IF($AW13=0,"…",患者数!BH13/$AW13)</f>
        <v>0.11177607574395072</v>
      </c>
      <c r="BI13" s="28">
        <f>IF($AW13=0,"…",患者数!BI13/$AW13)</f>
        <v>2.4600246002460025E-3</v>
      </c>
      <c r="BJ13" s="28">
        <f>IF($AW13=0,"…",患者数!BJ13/$AW13)</f>
        <v>0.22658066916803621</v>
      </c>
    </row>
    <row r="14" spans="1:62" s="16" customFormat="1" ht="18" customHeight="1" x14ac:dyDescent="0.15">
      <c r="A14" s="93"/>
      <c r="B14" s="96"/>
      <c r="C14" s="30" t="s">
        <v>82</v>
      </c>
      <c r="D14" s="31">
        <f>+患者数!D14</f>
        <v>600464</v>
      </c>
      <c r="E14" s="31">
        <f>+患者数!E14</f>
        <v>592154</v>
      </c>
      <c r="F14" s="32">
        <f>IF($E14=0,"…",患者数!F14/患者数!$E14*100)</f>
        <v>6.9745370292187497E-2</v>
      </c>
      <c r="G14" s="32">
        <f>IF($E14=0,"…",患者数!G14/患者数!$E14*100)</f>
        <v>1.4573911516260973</v>
      </c>
      <c r="H14" s="32">
        <f>IF($E14=0,"…",患者数!H14/患者数!$E14*100)</f>
        <v>1.0505713040864368</v>
      </c>
      <c r="I14" s="32">
        <f>IF($E14=0,"…",患者数!I14/患者数!$E14*100)</f>
        <v>0.57181071140277695</v>
      </c>
      <c r="J14" s="32">
        <f>IF($E14=0,"…",患者数!J14/患者数!$E14*100)</f>
        <v>7.4304994984412828E-2</v>
      </c>
      <c r="K14" s="32">
        <f>IF($E14=0,"…",患者数!K14/患者数!$E14*100)</f>
        <v>0.1548583645470604</v>
      </c>
      <c r="L14" s="31">
        <f>+患者数!L14</f>
        <v>550244</v>
      </c>
      <c r="M14" s="32">
        <f>IF((患者数!$L14+患者数!$R14)=0,"…",患者数!M14/(患者数!$L14+患者数!$R14)*100)</f>
        <v>56.018426537986208</v>
      </c>
      <c r="N14" s="32">
        <f>IF((患者数!$L14+患者数!$R14)=0,"…",患者数!N14/(患者数!$L14+患者数!$R14)*100)</f>
        <v>13.433660085599888</v>
      </c>
      <c r="O14" s="32">
        <f>IF((患者数!$L14+患者数!$R14)=0,"…",患者数!O14/(患者数!$L14+患者数!$R14)*100)</f>
        <v>13.425241528405895</v>
      </c>
      <c r="P14" s="32">
        <f>IF((患者数!$L14+患者数!$R14)=0,"…",患者数!P14/(患者数!$L14+患者数!$R14)*100)</f>
        <v>9.7678835410472011</v>
      </c>
      <c r="Q14" s="32">
        <f>IF((患者数!$L14+患者数!$R14)=0,"…",患者数!Q14/(患者数!$L14+患者数!$R14)*100)</f>
        <v>6.8944615995932157</v>
      </c>
      <c r="R14" s="32">
        <f>IF((患者数!$L14+患者数!$R14)=0,"…",患者数!R14/(患者数!$L14+患者数!$R14)*100)</f>
        <v>7.3547883069607991</v>
      </c>
      <c r="S14" s="31">
        <f>+患者数!S14</f>
        <v>589708</v>
      </c>
      <c r="T14" s="32">
        <f>IF(患者数!$S14=0,"…",患者数!T14/患者数!$S14*100)</f>
        <v>9.5857610885387334</v>
      </c>
      <c r="U14" s="32">
        <f>IF(患者数!$S14=0,"…",患者数!U14/患者数!$S14*100)</f>
        <v>4.7650701703215829E-2</v>
      </c>
      <c r="V14" s="32">
        <f>IF(患者数!$S14=0,"…",患者数!V14/患者数!$S14*100)</f>
        <v>7.5628955347392264</v>
      </c>
      <c r="W14" s="32">
        <f>IF(患者数!$S14=0,"…",患者数!W14/患者数!$S14*100)</f>
        <v>2.4400211630162727</v>
      </c>
      <c r="X14" s="31">
        <f>+患者数!X14</f>
        <v>395277</v>
      </c>
      <c r="Y14" s="32">
        <f>IF(患者数!$X14=0,"…",患者数!Y14/患者数!$X14*100)</f>
        <v>0.64385228586535515</v>
      </c>
      <c r="Z14" s="31">
        <f>+患者数!Z14</f>
        <v>590770</v>
      </c>
      <c r="AA14" s="32">
        <f>IF(患者数!$Z14=0,"…",患者数!AA14/患者数!$Z14*100)</f>
        <v>8.6196489327487864</v>
      </c>
      <c r="AB14" s="32">
        <f>IF(患者数!$Z14=0,"…",患者数!AB14/患者数!$Z14*100)</f>
        <v>19.205782284137651</v>
      </c>
      <c r="AC14" s="32">
        <f>IF(患者数!$Z14=0,"…",患者数!AC14/患者数!$Z14*100)</f>
        <v>16.509978502632158</v>
      </c>
      <c r="AD14" s="32">
        <f>IF(患者数!$Z14=0,"…",患者数!AD14/患者数!$Z14*100)</f>
        <v>3.2830035377558104</v>
      </c>
      <c r="AE14" s="32">
        <f>IF(患者数!$Z14=0,"…",患者数!AE14/患者数!$Z14*100)</f>
        <v>0.19009089831914283</v>
      </c>
      <c r="AF14" s="32">
        <f>IF($E14=0,"…",患者数!AF14/患者数!$E14*100)</f>
        <v>5.6741996169915258E-2</v>
      </c>
      <c r="AG14" s="32">
        <f>IF($E14=0,"…",患者数!AG14/患者数!$E14*100)</f>
        <v>4.3701469550150804</v>
      </c>
      <c r="AH14" s="32">
        <f>IF($E14=0,"…",患者数!AH14/患者数!$E14*100)</f>
        <v>0.60828770894057971</v>
      </c>
      <c r="AI14" s="32">
        <f>IF($E14=0,"…",患者数!AI14/患者数!$E14*100)</f>
        <v>0.46356184370957554</v>
      </c>
      <c r="AJ14" s="31">
        <f>+患者数!AJ14</f>
        <v>591967</v>
      </c>
      <c r="AK14" s="41">
        <f>IF(患者数!E14=0,"…",患者数!AK14/患者数!$E14*100)</f>
        <v>0</v>
      </c>
      <c r="AL14" s="32">
        <f>IF(患者数!AL14=0,"-",患者数!AL14/患者数!$AJ14*100)</f>
        <v>0.20440328599398275</v>
      </c>
      <c r="AM14" s="31">
        <f>+患者数!AM14</f>
        <v>100141</v>
      </c>
      <c r="AN14" s="33">
        <f>IF(患者数!$E14=0,"…",患者数!AN14/患者数!$E14*100)</f>
        <v>0.72802007585864481</v>
      </c>
      <c r="AO14" s="34">
        <f>IF(患者数!$AM14=0,"…",患者数!AO14/患者数!$AM14*100)</f>
        <v>1.4369738668477448</v>
      </c>
      <c r="AP14" s="31">
        <f>+患者数!AP14</f>
        <v>595170.34</v>
      </c>
      <c r="AQ14" s="32">
        <f>IF(患者数!$AP14=0,"…",患者数!AQ14/患者数!$AP14*100)</f>
        <v>0.53665308657686139</v>
      </c>
      <c r="AR14" s="32">
        <f>IF(患者数!$AP14=0,"…",患者数!AR14/患者数!$AP14*100)</f>
        <v>6.5023401535768743E-2</v>
      </c>
      <c r="AS14" s="32">
        <f>IF($E14=0,"…",患者数!AS14/患者数!$E14*100)</f>
        <v>2.9997264225184663</v>
      </c>
      <c r="AT14" s="32">
        <f>IF($E14=0,"…",患者数!AT14/患者数!$E14*100)</f>
        <v>0.28354110586097536</v>
      </c>
      <c r="AU14" s="32">
        <f>IF($E14=0,"…",患者数!AU14/患者数!$E14*100)</f>
        <v>0.18846448727864712</v>
      </c>
      <c r="AV14" s="32">
        <f>IF($E14=0,"…",患者数!AV14/患者数!$E14*100)</f>
        <v>1.1363597982957137</v>
      </c>
      <c r="AW14" s="35">
        <f>+患者数!AW14</f>
        <v>589983</v>
      </c>
      <c r="AX14" s="32">
        <f>IF($AW14=0,"…",患者数!AX14/$AW14*100)</f>
        <v>17.623728141319326</v>
      </c>
      <c r="AY14" s="32">
        <f>IF($AW14=0,"…",患者数!AY14/$AW14*100)</f>
        <v>13.074783510711327</v>
      </c>
      <c r="AZ14" s="32">
        <f>IF($AW14=0,"…",患者数!AZ14/$AW14*100)</f>
        <v>7.3322451663861505</v>
      </c>
      <c r="BA14" s="32">
        <f>IF($AW14=0,"…",患者数!BA14/$AW14*100)</f>
        <v>1.046640326924674</v>
      </c>
      <c r="BB14" s="32">
        <f>IF($AW14=0,"…",患者数!BB14/$AW14*100)</f>
        <v>5.8120318721047894</v>
      </c>
      <c r="BC14" s="32">
        <f>IF($AW14=0,"…",患者数!BC14/$AW14*100)</f>
        <v>3.4667100577474268</v>
      </c>
      <c r="BD14" s="32">
        <f>IF($AW14=0,"…",患者数!BD14/$AW14*100)</f>
        <v>0.1052572701247324</v>
      </c>
      <c r="BE14" s="32">
        <f>IF($AW14=0,"…",患者数!BE14/$AW14*100)</f>
        <v>3.4997618575450482</v>
      </c>
      <c r="BF14" s="32">
        <f>IF($AW14=0,"…",患者数!BF14/$AW14*100)</f>
        <v>2.0107359025599041</v>
      </c>
      <c r="BG14" s="32">
        <f>IF($AW14=0,"…",患者数!BG14/$AW14*100)</f>
        <v>8.4719390219718189</v>
      </c>
      <c r="BH14" s="36"/>
      <c r="BI14" s="36"/>
      <c r="BJ14" s="36"/>
    </row>
    <row r="15" spans="1:62" s="16" customFormat="1" ht="18" customHeight="1" x14ac:dyDescent="0.15">
      <c r="A15" s="93"/>
      <c r="B15" s="92" t="s">
        <v>83</v>
      </c>
      <c r="C15" s="22" t="s">
        <v>75</v>
      </c>
      <c r="D15" s="23">
        <f>+患者数!D15</f>
        <v>78429</v>
      </c>
      <c r="E15" s="23">
        <f>+患者数!E15</f>
        <v>75860</v>
      </c>
      <c r="F15" s="24">
        <f>IF($E15=0,"…",患者数!F15/患者数!$E15*100)</f>
        <v>0.13313999472712892</v>
      </c>
      <c r="G15" s="24">
        <f>IF($E15=0,"…",患者数!G15/患者数!$E15*100)</f>
        <v>0.88584234115475879</v>
      </c>
      <c r="H15" s="24">
        <f>IF($E15=0,"…",患者数!H15/患者数!$E15*100)</f>
        <v>2.6113894015291326</v>
      </c>
      <c r="I15" s="24">
        <f>IF($E15=0,"…",患者数!I15/患者数!$E15*100)</f>
        <v>1.9997363564460851</v>
      </c>
      <c r="J15" s="24">
        <f>IF($E15=0,"…",患者数!J15/患者数!$E15*100)</f>
        <v>0.1278671236488268</v>
      </c>
      <c r="K15" s="24">
        <f>IF($E15=0,"…",患者数!K15/患者数!$E15*100)</f>
        <v>0.32955444239388348</v>
      </c>
      <c r="L15" s="23">
        <f>+患者数!L15</f>
        <v>64377</v>
      </c>
      <c r="M15" s="24">
        <f>IF((患者数!$L15+患者数!$R15)=0,"…",患者数!M15/(患者数!$L15+患者数!$R15)*100)</f>
        <v>37.169641576593612</v>
      </c>
      <c r="N15" s="24">
        <f>IF((患者数!$L15+患者数!$R15)=0,"…",患者数!N15/(患者数!$L15+患者数!$R15)*100)</f>
        <v>11.703195692139197</v>
      </c>
      <c r="O15" s="24">
        <f>IF((患者数!$L15+患者数!$R15)=0,"…",患者数!O15/(患者数!$L15+患者数!$R15)*100)</f>
        <v>16.665580140031551</v>
      </c>
      <c r="P15" s="24">
        <f>IF((患者数!$L15+患者数!$R15)=0,"…",患者数!P15/(患者数!$L15+患者数!$R15)*100)</f>
        <v>18.398372817711252</v>
      </c>
      <c r="Q15" s="24">
        <f>IF((患者数!$L15+患者数!$R15)=0,"…",患者数!Q15/(患者数!$L15+患者数!$R15)*100)</f>
        <v>13.482248327835508</v>
      </c>
      <c r="R15" s="24">
        <f>IF((患者数!$L15+患者数!$R15)=0,"…",患者数!R15/(患者数!$L15+患者数!$R15)*100)</f>
        <v>16.063209773524388</v>
      </c>
      <c r="S15" s="23">
        <f>+患者数!S15</f>
        <v>75320</v>
      </c>
      <c r="T15" s="24">
        <f>IF(患者数!$S15=0,"…",患者数!T15/患者数!$S15*100)</f>
        <v>11.196229421136485</v>
      </c>
      <c r="U15" s="24">
        <f>IF(患者数!$S15=0,"…",患者数!U15/患者数!$S15*100)</f>
        <v>5.4434413170472651E-2</v>
      </c>
      <c r="V15" s="24">
        <f>IF(患者数!$S15=0,"…",患者数!V15/患者数!$S15*100)</f>
        <v>9.332182687201275</v>
      </c>
      <c r="W15" s="24">
        <f>IF(患者数!$S15=0,"…",患者数!W15/患者数!$S15*100)</f>
        <v>2.2477429633563464</v>
      </c>
      <c r="X15" s="23">
        <f>+患者数!X15</f>
        <v>76554</v>
      </c>
      <c r="Y15" s="24">
        <f>IF(患者数!$X15=0,"…",患者数!Y15/患者数!$X15*100)</f>
        <v>0.42976199806672416</v>
      </c>
      <c r="Z15" s="23">
        <f>+患者数!Z15</f>
        <v>75459</v>
      </c>
      <c r="AA15" s="24">
        <f>IF(患者数!$Z15=0,"…",患者数!AA15/患者数!$Z15*100)</f>
        <v>7.4265495169562286</v>
      </c>
      <c r="AB15" s="24">
        <f>IF(患者数!$Z15=0,"…",患者数!AB15/患者数!$Z15*100)</f>
        <v>19.922076889436649</v>
      </c>
      <c r="AC15" s="24">
        <f>IF(患者数!$Z15=0,"…",患者数!AC15/患者数!$Z15*100)</f>
        <v>18.501437866921108</v>
      </c>
      <c r="AD15" s="24">
        <f>IF(患者数!$Z15=0,"…",患者数!AD15/患者数!$Z15*100)</f>
        <v>2.2197484726805286</v>
      </c>
      <c r="AE15" s="24">
        <f>IF(患者数!$Z15=0,"…",患者数!AE15/患者数!$Z15*100)</f>
        <v>0.1484249725016234</v>
      </c>
      <c r="AF15" s="24">
        <f>IF($E15=0,"…",患者数!AF15/患者数!$E15*100)</f>
        <v>3.0319008700237279E-2</v>
      </c>
      <c r="AG15" s="24">
        <f>IF($E15=0,"…",患者数!AG15/患者数!$E15*100)</f>
        <v>4.1958871605589243</v>
      </c>
      <c r="AH15" s="24">
        <f>IF($E15=0,"…",患者数!AH15/患者数!$E15*100)</f>
        <v>0.49696809912997625</v>
      </c>
      <c r="AI15" s="24">
        <f>IF($E15=0,"…",患者数!AI15/患者数!$E15*100)</f>
        <v>0.15423147904033746</v>
      </c>
      <c r="AJ15" s="23">
        <f>+患者数!AJ15</f>
        <v>76512</v>
      </c>
      <c r="AK15" s="23">
        <f>IF(患者数!E15=0,"…",患者数!AK15/患者数!$E15*100)</f>
        <v>0</v>
      </c>
      <c r="AL15" s="24">
        <f>IF(患者数!AL15=0,"-",患者数!AL15/患者数!$AJ15*100)</f>
        <v>0.18689878711836053</v>
      </c>
      <c r="AM15" s="23">
        <f>+患者数!AM15</f>
        <v>76298</v>
      </c>
      <c r="AN15" s="24">
        <f>IF(患者数!$E15=0,"…",患者数!AN15/患者数!$E15*100)</f>
        <v>1.1758502504613764</v>
      </c>
      <c r="AO15" s="24">
        <f>IF(患者数!$AM15=0,"…",患者数!AO15/患者数!$AM15*100)</f>
        <v>2.0354399853207159</v>
      </c>
      <c r="AP15" s="23">
        <f>+患者数!AP15</f>
        <v>76786</v>
      </c>
      <c r="AQ15" s="24">
        <f>IF(患者数!$AP15=0,"…",患者数!AQ15/患者数!$AP15*100)</f>
        <v>1.9065975568463001</v>
      </c>
      <c r="AR15" s="24">
        <f>IF(患者数!$AP15=0,"…",患者数!AR15/患者数!$AP15*100)</f>
        <v>0.14065063943948117</v>
      </c>
      <c r="AS15" s="24">
        <f>IF($E15=0,"…",患者数!AS15/患者数!$E15*100)</f>
        <v>2.6720274189296069</v>
      </c>
      <c r="AT15" s="24">
        <f>IF($E15=0,"…",患者数!AT15/患者数!$E15*100)</f>
        <v>0.4561033482731347</v>
      </c>
      <c r="AU15" s="24">
        <f>IF($E15=0,"…",患者数!AU15/患者数!$E15*100)</f>
        <v>6.8547324017927763E-2</v>
      </c>
      <c r="AV15" s="24">
        <f>IF($E15=0,"…",患者数!AV15/患者数!$E15*100)</f>
        <v>1.4777221196941737</v>
      </c>
      <c r="AW15" s="25">
        <f>+患者数!AW15</f>
        <v>75508</v>
      </c>
      <c r="AX15" s="24">
        <f>IF($AW15=0,"…",患者数!AX15/$AW15*100)</f>
        <v>15.265932086666314</v>
      </c>
      <c r="AY15" s="24">
        <f>IF($AW15=0,"…",患者数!AY15/$AW15*100)</f>
        <v>9.9565608942098862</v>
      </c>
      <c r="AZ15" s="24">
        <f>IF($AW15=0,"…",患者数!AZ15/$AW15*100)</f>
        <v>11.651745510409492</v>
      </c>
      <c r="BA15" s="24">
        <f>IF($AW15=0,"…",患者数!BA15/$AW15*100)</f>
        <v>2.5639667320019073</v>
      </c>
      <c r="BB15" s="24">
        <f>IF($AW15=0,"…",患者数!BB15/$AW15*100)</f>
        <v>13.170789850082109</v>
      </c>
      <c r="BC15" s="24">
        <f>IF($AW15=0,"…",患者数!BC15/$AW15*100)</f>
        <v>4.784923451819675</v>
      </c>
      <c r="BD15" s="24">
        <f>IF($AW15=0,"…",患者数!BD15/$AW15*100)</f>
        <v>0.17746463950839647</v>
      </c>
      <c r="BE15" s="24">
        <f>IF($AW15=0,"…",患者数!BE15/$AW15*100)</f>
        <v>4.7809503628754575</v>
      </c>
      <c r="BF15" s="24">
        <f>IF($AW15=0,"…",患者数!BF15/$AW15*100)</f>
        <v>1.3667425968109339</v>
      </c>
      <c r="BG15" s="24">
        <f>IF($AW15=0,"…",患者数!BG15/$AW15*100)</f>
        <v>21.657307834931398</v>
      </c>
      <c r="BH15" s="33">
        <f>IF($AW15=0,"…",患者数!BH15/$AW15)</f>
        <v>0.16812788048948457</v>
      </c>
      <c r="BI15" s="33">
        <f>IF($AW15=0,"…",患者数!BI15/$AW15)</f>
        <v>1.1667637866186364E-2</v>
      </c>
      <c r="BJ15" s="33">
        <f>IF($AW15=0,"…",患者数!BJ15/$AW15)</f>
        <v>0.35500874079567729</v>
      </c>
    </row>
    <row r="16" spans="1:62" s="16" customFormat="1" ht="18" customHeight="1" x14ac:dyDescent="0.15">
      <c r="A16" s="93"/>
      <c r="B16" s="93"/>
      <c r="C16" s="26" t="s">
        <v>77</v>
      </c>
      <c r="D16" s="27">
        <f>+患者数!D16</f>
        <v>79128</v>
      </c>
      <c r="E16" s="27">
        <f>+患者数!E16</f>
        <v>74582</v>
      </c>
      <c r="F16" s="28">
        <f>IF($E16=0,"…",患者数!F16/患者数!$E16*100)</f>
        <v>0.11262771178032233</v>
      </c>
      <c r="G16" s="28">
        <f>IF($E16=0,"…",患者数!G16/患者数!$E16*100)</f>
        <v>0.89029524550159556</v>
      </c>
      <c r="H16" s="28">
        <f>IF($E16=0,"…",患者数!H16/患者数!$E16*100)</f>
        <v>2.5099890053900404</v>
      </c>
      <c r="I16" s="28">
        <f>IF($E16=0,"…",患者数!I16/患者数!$E16*100)</f>
        <v>1.9481912525810516</v>
      </c>
      <c r="J16" s="28">
        <f>IF($E16=0,"…",患者数!J16/患者数!$E16*100)</f>
        <v>0.13408060926228849</v>
      </c>
      <c r="K16" s="28">
        <f>IF($E16=0,"…",患者数!K16/患者数!$E16*100)</f>
        <v>0.28291008554342867</v>
      </c>
      <c r="L16" s="27">
        <f>+患者数!L16</f>
        <v>59961</v>
      </c>
      <c r="M16" s="28">
        <f>IF((患者数!$L16+患者数!$R16)=0,"…",患者数!M16/(患者数!$L16+患者数!$R16)*100)</f>
        <v>31.357337046614948</v>
      </c>
      <c r="N16" s="28">
        <f>IF((患者数!$L16+患者数!$R16)=0,"…",患者数!N16/(患者数!$L16+患者数!$R16)*100)</f>
        <v>10.894503017041309</v>
      </c>
      <c r="O16" s="28">
        <f>IF((患者数!$L16+患者数!$R16)=0,"…",患者数!O16/(患者数!$L16+患者数!$R16)*100)</f>
        <v>17.378157947085736</v>
      </c>
      <c r="P16" s="28">
        <f>IF((患者数!$L16+患者数!$R16)=0,"…",患者数!P16/(患者数!$L16+患者数!$R16)*100)</f>
        <v>19.888601551621246</v>
      </c>
      <c r="Q16" s="28">
        <f>IF((患者数!$L16+患者数!$R16)=0,"…",患者数!Q16/(患者数!$L16+患者数!$R16)*100)</f>
        <v>14.644917445792718</v>
      </c>
      <c r="R16" s="28">
        <f>IF((患者数!$L16+患者数!$R16)=0,"…",患者数!R16/(患者数!$L16+患者数!$R16)*100)</f>
        <v>20.481400437636761</v>
      </c>
      <c r="S16" s="27">
        <f>+患者数!S16</f>
        <v>73702</v>
      </c>
      <c r="T16" s="28">
        <f>IF(患者数!$S16=0,"…",患者数!T16/患者数!$S16*100)</f>
        <v>11.796152071856937</v>
      </c>
      <c r="U16" s="28">
        <f>IF(患者数!$S16=0,"…",患者数!U16/患者数!$S16*100)</f>
        <v>7.3268025291036876E-2</v>
      </c>
      <c r="V16" s="28">
        <f>IF(患者数!$S16=0,"…",患者数!V16/患者数!$S16*100)</f>
        <v>9.9440992103335049</v>
      </c>
      <c r="W16" s="28">
        <f>IF(患者数!$S16=0,"…",患者数!W16/患者数!$S16*100)</f>
        <v>2.1790453447667635</v>
      </c>
      <c r="X16" s="27" t="str">
        <f>+患者数!X16</f>
        <v>…</v>
      </c>
      <c r="Y16" s="28" t="s">
        <v>76</v>
      </c>
      <c r="Z16" s="27">
        <f>+患者数!Z16</f>
        <v>73853</v>
      </c>
      <c r="AA16" s="28">
        <f>IF(患者数!$Z16=0,"…",患者数!AA16/患者数!$Z16*100)</f>
        <v>7.0179952066943789</v>
      </c>
      <c r="AB16" s="28">
        <f>IF(患者数!$Z16=0,"…",患者数!AB16/患者数!$Z16*100)</f>
        <v>20.741202117720338</v>
      </c>
      <c r="AC16" s="28">
        <f>IF(患者数!$Z16=0,"…",患者数!AC16/患者数!$Z16*100)</f>
        <v>19.519857013256061</v>
      </c>
      <c r="AD16" s="28">
        <f>IF(患者数!$Z16=0,"…",患者数!AD16/患者数!$Z16*100)</f>
        <v>2.0107510866180114</v>
      </c>
      <c r="AE16" s="28">
        <f>IF(患者数!$Z16=0,"…",患者数!AE16/患者数!$Z16*100)</f>
        <v>0.15436068947774634</v>
      </c>
      <c r="AF16" s="28">
        <f>IF($E16=0,"…",患者数!AF16/患者数!$E16*100)</f>
        <v>2.5475315759834815E-2</v>
      </c>
      <c r="AG16" s="28">
        <f>IF($E16=0,"…",患者数!AG16/患者数!$E16*100)</f>
        <v>3.9848757072752137</v>
      </c>
      <c r="AH16" s="28">
        <f>IF($E16=0,"…",患者数!AH16/患者数!$E16*100)</f>
        <v>0.44648842884342066</v>
      </c>
      <c r="AI16" s="28">
        <f>IF($E16=0,"…",患者数!AI16/患者数!$E16*100)</f>
        <v>0.18234962859671233</v>
      </c>
      <c r="AJ16" s="27">
        <f>+患者数!AJ16</f>
        <v>76398.38</v>
      </c>
      <c r="AK16" s="27">
        <f>IF(患者数!E16=0,"…",患者数!AK16/患者数!$E16*100)</f>
        <v>0</v>
      </c>
      <c r="AL16" s="28">
        <f>IF(患者数!AL16=0,"-",患者数!AL16/患者数!$AJ16*100)</f>
        <v>0.12173032988395827</v>
      </c>
      <c r="AM16" s="27" t="str">
        <f>+患者数!AM16</f>
        <v>…</v>
      </c>
      <c r="AN16" s="28">
        <f>IF(患者数!$E16=0,"…",患者数!AN16/患者数!$E16*100)</f>
        <v>0.62749725134751011</v>
      </c>
      <c r="AO16" s="28" t="s">
        <v>76</v>
      </c>
      <c r="AP16" s="27">
        <f>+患者数!AP16</f>
        <v>76086</v>
      </c>
      <c r="AQ16" s="28">
        <f>IF(患者数!$AP16=0,"…",患者数!AQ16/患者数!$AP16*100)</f>
        <v>2.1804274110874537</v>
      </c>
      <c r="AR16" s="28">
        <f>IF(患者数!$AP16=0,"…",患者数!AR16/患者数!$AP16*100)</f>
        <v>0.16428777961780089</v>
      </c>
      <c r="AS16" s="28">
        <f>IF($E16=0,"…",患者数!AS16/患者数!$E16*100)</f>
        <v>2.7647421629883886</v>
      </c>
      <c r="AT16" s="28">
        <f>IF($E16=0,"…",患者数!AT16/患者数!$E16*100)</f>
        <v>0.4505108471212893</v>
      </c>
      <c r="AU16" s="28">
        <f>IF($E16=0,"…",患者数!AU16/患者数!$E16*100)</f>
        <v>9.6538038668847706E-2</v>
      </c>
      <c r="AV16" s="28">
        <f>IF($E16=0,"…",患者数!AV16/患者数!$E16*100)</f>
        <v>1.4480705800327156</v>
      </c>
      <c r="AW16" s="29">
        <f>+患者数!AW16</f>
        <v>74188</v>
      </c>
      <c r="AX16" s="28">
        <f>IF($AW16=0,"…",患者数!AX16/$AW16*100)</f>
        <v>16.641505364749015</v>
      </c>
      <c r="AY16" s="28">
        <f>IF($AW16=0,"…",患者数!AY16/$AW16*100)</f>
        <v>10.267159109289912</v>
      </c>
      <c r="AZ16" s="28">
        <f>IF($AW16=0,"…",患者数!AZ16/$AW16*100)</f>
        <v>12.883485199762765</v>
      </c>
      <c r="BA16" s="28">
        <f>IF($AW16=0,"…",患者数!BA16/$AW16*100)</f>
        <v>2.8549091497277188</v>
      </c>
      <c r="BB16" s="28">
        <f>IF($AW16=0,"…",患者数!BB16/$AW16*100)</f>
        <v>13.604626085081145</v>
      </c>
      <c r="BC16" s="28">
        <f>IF($AW16=0,"…",患者数!BC16/$AW16*100)</f>
        <v>4.8565805790693908</v>
      </c>
      <c r="BD16" s="28">
        <f>IF($AW16=0,"…",患者数!BD16/$AW16*100)</f>
        <v>0.21566830215129129</v>
      </c>
      <c r="BE16" s="28">
        <f>IF($AW16=0,"…",患者数!BE16/$AW16*100)</f>
        <v>5.0520299778939997</v>
      </c>
      <c r="BF16" s="28">
        <f>IF($AW16=0,"…",患者数!BF16/$AW16*100)</f>
        <v>1.3897126219873834</v>
      </c>
      <c r="BG16" s="28">
        <f>IF($AW16=0,"…",患者数!BG16/$AW16*100)</f>
        <v>25.210276594597509</v>
      </c>
      <c r="BH16" s="28" t="s">
        <v>76</v>
      </c>
      <c r="BI16" s="28" t="s">
        <v>76</v>
      </c>
      <c r="BJ16" s="28" t="s">
        <v>76</v>
      </c>
    </row>
    <row r="17" spans="1:62" s="16" customFormat="1" ht="18" customHeight="1" x14ac:dyDescent="0.15">
      <c r="A17" s="93"/>
      <c r="B17" s="93"/>
      <c r="C17" s="26" t="s">
        <v>78</v>
      </c>
      <c r="D17" s="27">
        <f>+患者数!D17</f>
        <v>79276</v>
      </c>
      <c r="E17" s="27">
        <f>+患者数!E17</f>
        <v>74316</v>
      </c>
      <c r="F17" s="28">
        <f>IF($E17=0,"…",患者数!F17/患者数!$E17*100)</f>
        <v>0.1103396307659185</v>
      </c>
      <c r="G17" s="28">
        <f>IF($E17=0,"…",患者数!G17/患者数!$E17*100)</f>
        <v>0.83965767802357505</v>
      </c>
      <c r="H17" s="28">
        <f>IF($E17=0,"…",患者数!H17/患者数!$E17*100)</f>
        <v>2.3951773507723777</v>
      </c>
      <c r="I17" s="28">
        <f>IF($E17=0,"…",患者数!I17/患者数!$E17*100)</f>
        <v>1.7560148554819959</v>
      </c>
      <c r="J17" s="28">
        <f>IF($E17=0,"…",患者数!J17/患者数!$E17*100)</f>
        <v>0.11841326228537595</v>
      </c>
      <c r="K17" s="28">
        <f>IF($E17=0,"…",患者数!K17/患者数!$E17*100)</f>
        <v>0.35523978685612789</v>
      </c>
      <c r="L17" s="27">
        <f>+患者数!L17</f>
        <v>56506</v>
      </c>
      <c r="M17" s="28">
        <f>IF((患者数!$L17+患者数!$R17)=0,"…",患者数!M17/(患者数!$L17+患者数!$R17)*100)</f>
        <v>27.337939416357322</v>
      </c>
      <c r="N17" s="28">
        <f>IF((患者数!$L17+患者数!$R17)=0,"…",患者数!N17/(患者数!$L17+患者数!$R17)*100)</f>
        <v>10.082301808526099</v>
      </c>
      <c r="O17" s="28">
        <f>IF((患者数!$L17+患者数!$R17)=0,"…",患者数!O17/(患者数!$L17+患者数!$R17)*100)</f>
        <v>16.959720992905929</v>
      </c>
      <c r="P17" s="28">
        <f>IF((患者数!$L17+患者数!$R17)=0,"…",患者数!P17/(患者数!$L17+患者数!$R17)*100)</f>
        <v>20.267646009749395</v>
      </c>
      <c r="Q17" s="28">
        <f>IF((患者数!$L17+患者数!$R17)=0,"…",患者数!Q17/(患者数!$L17+患者数!$R17)*100)</f>
        <v>15.605638268359382</v>
      </c>
      <c r="R17" s="28">
        <f>IF((患者数!$L17+患者数!$R17)=0,"…",患者数!R17/(患者数!$L17+患者数!$R17)*100)</f>
        <v>25.352391772461257</v>
      </c>
      <c r="S17" s="27">
        <f>+患者数!S17</f>
        <v>73463</v>
      </c>
      <c r="T17" s="28">
        <f>IF(患者数!$S17=0,"…",患者数!T17/患者数!$S17*100)</f>
        <v>11.529613546955609</v>
      </c>
      <c r="U17" s="28">
        <f>IF(患者数!$S17=0,"…",患者数!U17/患者数!$S17*100)</f>
        <v>5.4449178498019418E-2</v>
      </c>
      <c r="V17" s="28">
        <f>IF(患者数!$S17=0,"…",患者数!V17/患者数!$S17*100)</f>
        <v>9.656561806623742</v>
      </c>
      <c r="W17" s="28">
        <f>IF(患者数!$S17=0,"…",患者数!W17/患者数!$S17*100)</f>
        <v>2.179328369383227</v>
      </c>
      <c r="X17" s="27">
        <f>+患者数!X17</f>
        <v>75686</v>
      </c>
      <c r="Y17" s="28">
        <f>IF(患者数!$X17=0,"…",患者数!Y17/患者数!$X17*100)</f>
        <v>0.45186692386967209</v>
      </c>
      <c r="Z17" s="27">
        <f>+患者数!Z17</f>
        <v>73473</v>
      </c>
      <c r="AA17" s="28">
        <f>IF(患者数!$Z17=0,"…",患者数!AA17/患者数!$Z17*100)</f>
        <v>6.0716181454411817</v>
      </c>
      <c r="AB17" s="28">
        <f>IF(患者数!$Z17=0,"…",患者数!AB17/患者数!$Z17*100)</f>
        <v>19.978767710587565</v>
      </c>
      <c r="AC17" s="28">
        <f>IF(患者数!$Z17=0,"…",患者数!AC17/患者数!$Z17*100)</f>
        <v>18.722523920351694</v>
      </c>
      <c r="AD17" s="28">
        <f>IF(患者数!$Z17=0,"…",患者数!AD17/患者数!$Z17*100)</f>
        <v>1.8101887768295837</v>
      </c>
      <c r="AE17" s="28">
        <f>IF(患者数!$Z17=0,"…",患者数!AE17/患者数!$Z17*100)</f>
        <v>0.10616144706218611</v>
      </c>
      <c r="AF17" s="28">
        <f>IF($E17=0,"…",患者数!AF17/患者数!$E17*100)</f>
        <v>4.0368157597287263E-2</v>
      </c>
      <c r="AG17" s="28">
        <f>IF($E17=0,"…",患者数!AG17/患者数!$E17*100)</f>
        <v>3.9170568921901072</v>
      </c>
      <c r="AH17" s="28">
        <f>IF($E17=0,"…",患者数!AH17/患者数!$E17*100)</f>
        <v>0.46692502287528931</v>
      </c>
      <c r="AI17" s="28">
        <f>IF($E17=0,"…",患者数!AI17/患者数!$E17*100)</f>
        <v>0.14263415684374831</v>
      </c>
      <c r="AJ17" s="27">
        <f>+患者数!AJ17</f>
        <v>76347</v>
      </c>
      <c r="AK17" s="27">
        <f>IF(患者数!E17=0,"…",患者数!AK17/患者数!$E17*100)</f>
        <v>0</v>
      </c>
      <c r="AL17" s="28">
        <f>IF(患者数!AL17=0,"-",患者数!AL17/患者数!$AJ17*100)</f>
        <v>0.12443187027650071</v>
      </c>
      <c r="AM17" s="27" t="str">
        <f>+患者数!AM17</f>
        <v>…</v>
      </c>
      <c r="AN17" s="28">
        <f>IF(患者数!$E17=0,"…",患者数!AN17/患者数!$E17*100)</f>
        <v>0.62436083750470961</v>
      </c>
      <c r="AO17" s="28" t="s">
        <v>76</v>
      </c>
      <c r="AP17" s="27">
        <f>+患者数!AP17</f>
        <v>75685</v>
      </c>
      <c r="AQ17" s="28">
        <f>IF(患者数!$AP17=0,"…",患者数!AQ17/患者数!$AP17*100)</f>
        <v>2.2580432053907642</v>
      </c>
      <c r="AR17" s="28">
        <f>IF(患者数!$AP17=0,"…",患者数!AR17/患者数!$AP17*100)</f>
        <v>0.16912201889410056</v>
      </c>
      <c r="AS17" s="28">
        <f>IF($E17=0,"…",患者数!AS17/患者数!$E17*100)</f>
        <v>2.9657139781473707</v>
      </c>
      <c r="AT17" s="28">
        <f>IF($E17=0,"…",患者数!AT17/患者数!$E17*100)</f>
        <v>0.38887991818720058</v>
      </c>
      <c r="AU17" s="28">
        <f>IF($E17=0,"…",患者数!AU17/患者数!$E17*100)</f>
        <v>6.8625867915388342E-2</v>
      </c>
      <c r="AV17" s="28">
        <f>IF($E17=0,"…",患者数!AV17/患者数!$E17*100)</f>
        <v>1.4882394100866569</v>
      </c>
      <c r="AW17" s="29">
        <f>+患者数!AW17</f>
        <v>73916</v>
      </c>
      <c r="AX17" s="28">
        <f>IF($AW17=0,"…",患者数!AX17/$AW17*100)</f>
        <v>18.036690297093998</v>
      </c>
      <c r="AY17" s="28">
        <f>IF($AW17=0,"…",患者数!AY17/$AW17*100)</f>
        <v>11.797175171816656</v>
      </c>
      <c r="AZ17" s="28">
        <f>IF($AW17=0,"…",患者数!AZ17/$AW17*100)</f>
        <v>14.347367281779317</v>
      </c>
      <c r="BA17" s="28">
        <f>IF($AW17=0,"…",患者数!BA17/$AW17*100)</f>
        <v>3.2821040099572487</v>
      </c>
      <c r="BB17" s="28">
        <f>IF($AW17=0,"…",患者数!BB17/$AW17*100)</f>
        <v>13.706098814870934</v>
      </c>
      <c r="BC17" s="28">
        <f>IF($AW17=0,"…",患者数!BC17/$AW17*100)</f>
        <v>4.6133448779695874</v>
      </c>
      <c r="BD17" s="28">
        <f>IF($AW17=0,"…",患者数!BD17/$AW17*100)</f>
        <v>0.24622544509984307</v>
      </c>
      <c r="BE17" s="28">
        <f>IF($AW17=0,"…",患者数!BE17/$AW17*100)</f>
        <v>5.5860706748200659</v>
      </c>
      <c r="BF17" s="28">
        <f>IF($AW17=0,"…",患者数!BF17/$AW17*100)</f>
        <v>1.4638237999891768</v>
      </c>
      <c r="BG17" s="28">
        <f>IF($AW17=0,"…",患者数!BG17/$AW17*100)</f>
        <v>28.809729963742626</v>
      </c>
      <c r="BH17" s="28" t="s">
        <v>76</v>
      </c>
      <c r="BI17" s="28" t="s">
        <v>76</v>
      </c>
      <c r="BJ17" s="28" t="s">
        <v>76</v>
      </c>
    </row>
    <row r="18" spans="1:62" s="16" customFormat="1" ht="18" customHeight="1" x14ac:dyDescent="0.15">
      <c r="A18" s="93"/>
      <c r="B18" s="94"/>
      <c r="C18" s="37" t="s">
        <v>82</v>
      </c>
      <c r="D18" s="38">
        <f>+患者数!D18</f>
        <v>236833</v>
      </c>
      <c r="E18" s="38">
        <f>+患者数!E18</f>
        <v>224758</v>
      </c>
      <c r="F18" s="36">
        <f>IF($E18=0,"…",患者数!F18/患者数!$E18*100)</f>
        <v>0.11879443668301017</v>
      </c>
      <c r="G18" s="36">
        <f>IF($E18=0,"…",患者数!G18/患者数!$E18*100)</f>
        <v>0.87204904830973751</v>
      </c>
      <c r="H18" s="36">
        <f>IF($E18=0,"…",患者数!H18/患者数!$E18*100)</f>
        <v>2.5062511679228328</v>
      </c>
      <c r="I18" s="36">
        <f>IF($E18=0,"…",患者数!I18/患者数!$E18*100)</f>
        <v>1.9020457558796573</v>
      </c>
      <c r="J18" s="36">
        <f>IF($E18=0,"…",患者数!J18/患者数!$E18*100)</f>
        <v>0.12680305039197715</v>
      </c>
      <c r="K18" s="36">
        <f>IF($E18=0,"…",患者数!K18/患者数!$E18*100)</f>
        <v>0.32256916327783658</v>
      </c>
      <c r="L18" s="38">
        <f>+患者数!L18</f>
        <v>180844</v>
      </c>
      <c r="M18" s="36">
        <f>IF((患者数!$L18+患者数!$R18)=0,"…",患者数!M18/(患者数!$L18+患者数!$R18)*100)</f>
        <v>31.978630283715031</v>
      </c>
      <c r="N18" s="36">
        <f>IF((患者数!$L18+患者数!$R18)=0,"…",患者数!N18/(患者数!$L18+患者数!$R18)*100)</f>
        <v>10.896887168073608</v>
      </c>
      <c r="O18" s="36">
        <f>IF((患者数!$L18+患者数!$R18)=0,"…",患者数!O18/(患者数!$L18+患者数!$R18)*100)</f>
        <v>16.99919666021361</v>
      </c>
      <c r="P18" s="36">
        <f>IF((患者数!$L18+患者数!$R18)=0,"…",患者数!P18/(患者数!$L18+患者数!$R18)*100)</f>
        <v>19.512816122985615</v>
      </c>
      <c r="Q18" s="36">
        <f>IF((患者数!$L18+患者数!$R18)=0,"…",患者数!Q18/(患者数!$L18+患者数!$R18)*100)</f>
        <v>14.572706640503249</v>
      </c>
      <c r="R18" s="36">
        <f>IF((患者数!$L18+患者数!$R18)=0,"…",患者数!R18/(患者数!$L18+患者数!$R18)*100)</f>
        <v>20.612469765012136</v>
      </c>
      <c r="S18" s="38">
        <f>+患者数!S18</f>
        <v>222485</v>
      </c>
      <c r="T18" s="36">
        <f>IF(患者数!$S18=0,"…",患者数!T18/患者数!$S18*100)</f>
        <v>11.505045283951727</v>
      </c>
      <c r="U18" s="36">
        <f>IF(患者数!$S18=0,"…",患者数!U18/患者数!$S18*100)</f>
        <v>6.0678247971773382E-2</v>
      </c>
      <c r="V18" s="36">
        <f>IF(患者数!$S18=0,"…",患者数!V18/患者数!$S18*100)</f>
        <v>9.6419983369665374</v>
      </c>
      <c r="W18" s="36">
        <f>IF(患者数!$S18=0,"…",患者数!W18/患者数!$S18*100)</f>
        <v>2.2023956671236262</v>
      </c>
      <c r="X18" s="38">
        <f>+患者数!X18</f>
        <v>152240</v>
      </c>
      <c r="Y18" s="36">
        <f>IF(患者数!$X18=0,"…",患者数!Y18/患者数!$X18*100)</f>
        <v>0.44075144508670522</v>
      </c>
      <c r="Z18" s="38">
        <f>+患者数!Z18</f>
        <v>222785</v>
      </c>
      <c r="AA18" s="36">
        <f>IF(患者数!$Z18=0,"…",患者数!AA18/患者数!$Z18*100)</f>
        <v>6.8442668940907154</v>
      </c>
      <c r="AB18" s="36">
        <f>IF(患者数!$Z18=0,"…",患者数!AB18/患者数!$Z18*100)</f>
        <v>20.212312319052</v>
      </c>
      <c r="AC18" s="36">
        <f>IF(患者数!$Z18=0,"…",患者数!AC18/患者数!$Z18*100)</f>
        <v>18.911955472765221</v>
      </c>
      <c r="AD18" s="36">
        <f>IF(患者数!$Z18=0,"…",患者数!AD18/患者数!$Z18*100)</f>
        <v>2.0153960096056736</v>
      </c>
      <c r="AE18" s="36">
        <f>IF(患者数!$Z18=0,"…",患者数!AE18/患者数!$Z18*100)</f>
        <v>0.13645442915815698</v>
      </c>
      <c r="AF18" s="36">
        <f>IF($E18=0,"…",患者数!AF18/患者数!$E18*100)</f>
        <v>3.2034454835867913E-2</v>
      </c>
      <c r="AG18" s="36">
        <f>IF($E18=0,"…",患者数!AG18/患者数!$E18*100)</f>
        <v>4.0336717714163681</v>
      </c>
      <c r="AH18" s="36">
        <f>IF($E18=0,"…",患者数!AH18/患者数!$E18*100)</f>
        <v>0.47028359390989416</v>
      </c>
      <c r="AI18" s="36">
        <f>IF($E18=0,"…",患者数!AI18/患者数!$E18*100)</f>
        <v>0.15972735119550804</v>
      </c>
      <c r="AJ18" s="38">
        <f>+患者数!AJ18</f>
        <v>229257.38</v>
      </c>
      <c r="AK18" s="41">
        <f>IF(患者数!E18=0,"…",患者数!AK18/患者数!$E18*100)</f>
        <v>0</v>
      </c>
      <c r="AL18" s="36">
        <f>IF(患者数!AL18=0,"-",患者数!AL18/患者数!$AJ18*100)</f>
        <v>0.14437921256886038</v>
      </c>
      <c r="AM18" s="38">
        <f>+患者数!AM18</f>
        <v>76298</v>
      </c>
      <c r="AN18" s="33">
        <f>IF(患者数!$E18=0,"…",患者数!AN18/患者数!$E18*100)</f>
        <v>0.81153952250865369</v>
      </c>
      <c r="AO18" s="36">
        <f>IF(患者数!$AM18=0,"…",患者数!AO18/患者数!$AM18*100)</f>
        <v>2.0354399853207159</v>
      </c>
      <c r="AP18" s="38">
        <f>+患者数!AP18</f>
        <v>228557</v>
      </c>
      <c r="AQ18" s="36">
        <f>IF(患者数!$AP18=0,"…",患者数!AQ18/患者数!$AP18*100)</f>
        <v>2.1141334546743265</v>
      </c>
      <c r="AR18" s="36">
        <f>IF(患者数!$AP18=0,"…",患者数!AR18/患者数!$AP18*100)</f>
        <v>0.15794747043407115</v>
      </c>
      <c r="AS18" s="36">
        <f>IF($E18=0,"…",患者数!AS18/患者数!$E18*100)</f>
        <v>2.7999003372516218</v>
      </c>
      <c r="AT18" s="36">
        <f>IF($E18=0,"…",患者数!AT18/患者数!$E18*100)</f>
        <v>0.43202021730038531</v>
      </c>
      <c r="AU18" s="36">
        <f>IF($E18=0,"…",患者数!AU18/患者数!$E18*100)</f>
        <v>7.7861522170512287E-2</v>
      </c>
      <c r="AV18" s="36">
        <f>IF($E18=0,"…",患者数!AV18/患者数!$E18*100)</f>
        <v>1.4713603075307664</v>
      </c>
      <c r="AW18" s="39">
        <f>+患者数!AW18</f>
        <v>223612</v>
      </c>
      <c r="AX18" s="36">
        <f>IF($AW18=0,"…",患者数!AX18/$AW18*100)</f>
        <v>16.638194730157593</v>
      </c>
      <c r="AY18" s="36">
        <f>IF($AW18=0,"…",患者数!AY18/$AW18*100)</f>
        <v>10.668032127077259</v>
      </c>
      <c r="AZ18" s="36">
        <f>IF($AW18=0,"…",患者数!AZ18/$AW18*100)</f>
        <v>12.951451621558771</v>
      </c>
      <c r="BA18" s="36">
        <f>IF($AW18=0,"…",患者数!BA18/$AW18*100)</f>
        <v>2.8978766792479833</v>
      </c>
      <c r="BB18" s="36">
        <f>IF($AW18=0,"…",患者数!BB18/$AW18*100)</f>
        <v>13.491673076579074</v>
      </c>
      <c r="BC18" s="36">
        <f>IF($AW18=0,"…",患者数!BC18/$AW18*100)</f>
        <v>4.7519811101372014</v>
      </c>
      <c r="BD18" s="36">
        <f>IF($AW18=0,"…",患者数!BD18/$AW18*100)</f>
        <v>0.21286871903117899</v>
      </c>
      <c r="BE18" s="36">
        <f>IF($AW18=0,"…",患者数!BE18/$AW18*100)</f>
        <v>5.137023057796541</v>
      </c>
      <c r="BF18" s="36">
        <f>IF($AW18=0,"…",患者数!BF18/$AW18*100)</f>
        <v>1.4064540364560043</v>
      </c>
      <c r="BG18" s="36">
        <f>IF($AW18=0,"…",患者数!BG18/$AW18*100)</f>
        <v>25.200347029676408</v>
      </c>
      <c r="BH18" s="36"/>
      <c r="BI18" s="36"/>
      <c r="BJ18" s="36"/>
    </row>
    <row r="19" spans="1:62" s="16" customFormat="1" ht="18" customHeight="1" x14ac:dyDescent="0.15">
      <c r="A19" s="93"/>
      <c r="B19" s="93" t="s">
        <v>84</v>
      </c>
      <c r="C19" s="40" t="s">
        <v>75</v>
      </c>
      <c r="D19" s="41">
        <f>+患者数!D19</f>
        <v>40232</v>
      </c>
      <c r="E19" s="41">
        <f>+患者数!E19</f>
        <v>39886</v>
      </c>
      <c r="F19" s="33">
        <f>IF($E19=0,"…",患者数!F19/患者数!$E19*100)</f>
        <v>6.0171488742917313E-2</v>
      </c>
      <c r="G19" s="33">
        <f>IF($E19=0,"…",患者数!G19/患者数!$E19*100)</f>
        <v>0.31590031590031586</v>
      </c>
      <c r="H19" s="33">
        <f>IF($E19=0,"…",患者数!H19/患者数!$E19*100)</f>
        <v>1.3814370957228099</v>
      </c>
      <c r="I19" s="33">
        <f>IF($E19=0,"…",患者数!I19/患者数!$E19*100)</f>
        <v>1.2234869377726521</v>
      </c>
      <c r="J19" s="33">
        <f>IF($E19=0,"…",患者数!J19/患者数!$E19*100)</f>
        <v>0.17048588477159907</v>
      </c>
      <c r="K19" s="33">
        <f>IF($E19=0,"…",患者数!K19/患者数!$E19*100)</f>
        <v>9.0257233114375973E-2</v>
      </c>
      <c r="L19" s="41">
        <f>+患者数!L19</f>
        <v>23373</v>
      </c>
      <c r="M19" s="33">
        <f>IF((患者数!$L19+患者数!$R19)=0,"…",患者数!M19/(患者数!$L19+患者数!$R19)*100)</f>
        <v>19.605077574047954</v>
      </c>
      <c r="N19" s="33">
        <f>IF((患者数!$L19+患者数!$R19)=0,"…",患者数!N19/(患者数!$L19+患者数!$R19)*100)</f>
        <v>9.2182147894418698</v>
      </c>
      <c r="O19" s="33">
        <f>IF((患者数!$L19+患者数!$R19)=0,"…",患者数!O19/(患者数!$L19+患者数!$R19)*100)</f>
        <v>14.696252266774129</v>
      </c>
      <c r="P19" s="33">
        <f>IF((患者数!$L19+患者数!$R19)=0,"…",患者数!P19/(患者数!$L19+患者数!$R19)*100)</f>
        <v>15.348579488212774</v>
      </c>
      <c r="Q19" s="33">
        <f>IF((患者数!$L19+患者数!$R19)=0,"…",患者数!Q19/(患者数!$L19+患者数!$R19)*100)</f>
        <v>7.7120693129155748</v>
      </c>
      <c r="R19" s="33">
        <f>IF((患者数!$L19+患者数!$R19)=0,"…",患者数!R19/(患者数!$L19+患者数!$R19)*100)</f>
        <v>41.131875881523271</v>
      </c>
      <c r="S19" s="41">
        <f>+患者数!S19</f>
        <v>39799</v>
      </c>
      <c r="T19" s="33">
        <f>IF(患者数!$S19=0,"…",患者数!T19/患者数!$S19*100)</f>
        <v>3.831754566697656</v>
      </c>
      <c r="U19" s="33">
        <f>IF(患者数!$S19=0,"…",患者数!U19/患者数!$S19*100)</f>
        <v>6.5328274579763312E-2</v>
      </c>
      <c r="V19" s="33">
        <f>IF(患者数!$S19=0,"…",患者数!V19/患者数!$S19*100)</f>
        <v>2.4146335335058668</v>
      </c>
      <c r="W19" s="33">
        <f>IF(患者数!$S19=0,"…",患者数!W19/患者数!$S19*100)</f>
        <v>1.5226513228975602</v>
      </c>
      <c r="X19" s="41">
        <f>+患者数!X19</f>
        <v>39738</v>
      </c>
      <c r="Y19" s="33">
        <f>IF(患者数!$X19=0,"…",患者数!Y19/患者数!$X19*100)</f>
        <v>0.38502189340178167</v>
      </c>
      <c r="Z19" s="41">
        <f>+患者数!Z19</f>
        <v>39736</v>
      </c>
      <c r="AA19" s="33">
        <f>IF(患者数!$Z19=0,"…",患者数!AA19/患者数!$Z19*100)</f>
        <v>4.9426213005838537</v>
      </c>
      <c r="AB19" s="33">
        <f>IF(患者数!$Z19=0,"…",患者数!AB19/患者数!$Z19*100)</f>
        <v>8.5136903563519226</v>
      </c>
      <c r="AC19" s="33">
        <f>IF(患者数!$Z19=0,"…",患者数!AC19/患者数!$Z19*100)</f>
        <v>8.6319710086571373</v>
      </c>
      <c r="AD19" s="33">
        <f>IF(患者数!$Z19=0,"…",患者数!AD19/患者数!$Z19*100)</f>
        <v>0.95882826655929121</v>
      </c>
      <c r="AE19" s="33">
        <f>IF(患者数!$Z19=0,"…",患者数!AE19/患者数!$Z19*100)</f>
        <v>9.3114556070062415E-2</v>
      </c>
      <c r="AF19" s="33">
        <f>IF($E19=0,"…",患者数!AF19/患者数!$E19*100)</f>
        <v>1.755001755001755E-2</v>
      </c>
      <c r="AG19" s="33">
        <f>IF($E19=0,"…",患者数!AG19/患者数!$E19*100)</f>
        <v>2.2714737000451288</v>
      </c>
      <c r="AH19" s="33">
        <f>IF($E19=0,"…",患者数!AH19/患者数!$E19*100)</f>
        <v>0.13287870430727572</v>
      </c>
      <c r="AI19" s="33">
        <f>IF($E19=0,"…",患者数!AI19/患者数!$E19*100)</f>
        <v>0.15544301258586973</v>
      </c>
      <c r="AJ19" s="41">
        <f>+患者数!AJ19</f>
        <v>39840</v>
      </c>
      <c r="AK19" s="65">
        <f>IF(患者数!E19=0,"…",患者数!AK19/患者数!$E19*100)</f>
        <v>0</v>
      </c>
      <c r="AL19" s="64" t="str">
        <f>IF(患者数!AL19=0,"-",患者数!AL19/患者数!$AJ19*100)</f>
        <v>-</v>
      </c>
      <c r="AM19" s="41">
        <f>+患者数!AM19</f>
        <v>40158</v>
      </c>
      <c r="AN19" s="24">
        <f>IF(患者数!$E19=0,"…",患者数!AN19/患者数!$E19*100)</f>
        <v>0.87499373213658937</v>
      </c>
      <c r="AO19" s="33">
        <f>IF(患者数!$AM19=0,"…",患者数!AO19/患者数!$AM19*100)</f>
        <v>2.064345833955874</v>
      </c>
      <c r="AP19" s="41">
        <f>+患者数!AP19</f>
        <v>39760</v>
      </c>
      <c r="AQ19" s="33">
        <f>IF(患者数!$AP19=0,"…",患者数!AQ19/患者数!$AP19*100)</f>
        <v>2.5653923541247488</v>
      </c>
      <c r="AR19" s="33">
        <f>IF(患者数!$AP19=0,"…",患者数!AR19/患者数!$AP19*100)</f>
        <v>0.20372233400402415</v>
      </c>
      <c r="AS19" s="33">
        <f>IF($E19=0,"…",患者数!AS19/患者数!$E19*100)</f>
        <v>1.7550017550017549</v>
      </c>
      <c r="AT19" s="33">
        <f>IF($E19=0,"…",患者数!AT19/患者数!$E19*100)</f>
        <v>0.19305019305019305</v>
      </c>
      <c r="AU19" s="33">
        <f>IF($E19=0,"…",患者数!AU19/患者数!$E19*100)</f>
        <v>4.2621471192899767E-2</v>
      </c>
      <c r="AV19" s="33">
        <f>IF($E19=0,"…",患者数!AV19/患者数!$E19*100)</f>
        <v>1.2460512460512461</v>
      </c>
      <c r="AW19" s="42">
        <f>+患者数!AW19</f>
        <v>39781</v>
      </c>
      <c r="AX19" s="33">
        <f>IF($AW19=0,"…",患者数!AX19/$AW19*100)</f>
        <v>21.558030215429476</v>
      </c>
      <c r="AY19" s="33">
        <f>IF($AW19=0,"…",患者数!AY19/$AW19*100)</f>
        <v>14.109750886101406</v>
      </c>
      <c r="AZ19" s="33">
        <f>IF($AW19=0,"…",患者数!AZ19/$AW19*100)</f>
        <v>15.572760865739927</v>
      </c>
      <c r="BA19" s="33">
        <f>IF($AW19=0,"…",患者数!BA19/$AW19*100)</f>
        <v>3.6097634549156634</v>
      </c>
      <c r="BB19" s="33">
        <f>IF($AW19=0,"…",患者数!BB19/$AW19*100)</f>
        <v>19.640029159649078</v>
      </c>
      <c r="BC19" s="33">
        <f>IF($AW19=0,"…",患者数!BC19/$AW19*100)</f>
        <v>5.4573791508509082</v>
      </c>
      <c r="BD19" s="33">
        <f>IF($AW19=0,"…",患者数!BD19/$AW19*100)</f>
        <v>0.4499635504386516</v>
      </c>
      <c r="BE19" s="33">
        <f>IF($AW19=0,"…",患者数!BE19/$AW19*100)</f>
        <v>5.2839295140896407</v>
      </c>
      <c r="BF19" s="33">
        <f>IF($AW19=0,"…",患者数!BF19/$AW19*100)</f>
        <v>0.65860586712249569</v>
      </c>
      <c r="BG19" s="33" t="s">
        <v>76</v>
      </c>
      <c r="BH19" s="33" t="s">
        <v>76</v>
      </c>
      <c r="BI19" s="33" t="s">
        <v>76</v>
      </c>
      <c r="BJ19" s="33" t="s">
        <v>76</v>
      </c>
    </row>
    <row r="20" spans="1:62" s="16" customFormat="1" ht="18" customHeight="1" x14ac:dyDescent="0.15">
      <c r="A20" s="93"/>
      <c r="B20" s="97"/>
      <c r="C20" s="43" t="s">
        <v>77</v>
      </c>
      <c r="D20" s="27">
        <f>+患者数!D20</f>
        <v>38326</v>
      </c>
      <c r="E20" s="27">
        <f>+患者数!E20</f>
        <v>37808</v>
      </c>
      <c r="F20" s="28">
        <f>IF($E20=0,"…",患者数!F20/患者数!$E20*100)</f>
        <v>9.257300042319086E-2</v>
      </c>
      <c r="G20" s="28">
        <f>IF($E20=0,"…",患者数!G20/患者数!$E20*100)</f>
        <v>0.2380448582310622</v>
      </c>
      <c r="H20" s="28">
        <f>IF($E20=0,"…",患者数!H20/患者数!$E20*100)</f>
        <v>1.0368176047397375</v>
      </c>
      <c r="I20" s="28">
        <f>IF($E20=0,"…",患者数!I20/患者数!$E20*100)</f>
        <v>0.8966356326703343</v>
      </c>
      <c r="J20" s="28">
        <f>IF($E20=0,"…",患者数!J20/患者数!$E20*100)</f>
        <v>0.17192128650021157</v>
      </c>
      <c r="K20" s="28">
        <f>IF($E20=0,"…",患者数!K20/患者数!$E20*100)</f>
        <v>0.11108760050782902</v>
      </c>
      <c r="L20" s="27">
        <f>+患者数!L20</f>
        <v>21003</v>
      </c>
      <c r="M20" s="28">
        <f>IF((患者数!$L20+患者数!$R20)=0,"…",患者数!M20/(患者数!$L20+患者数!$R20)*100)</f>
        <v>19.659163304310894</v>
      </c>
      <c r="N20" s="28">
        <f>IF((患者数!$L20+患者数!$R20)=0,"…",患者数!N20/(患者数!$L20+患者数!$R20)*100)</f>
        <v>8.7279677213845837</v>
      </c>
      <c r="O20" s="28">
        <f>IF((患者数!$L20+患者数!$R20)=0,"…",患者数!O20/(患者数!$L20+患者数!$R20)*100)</f>
        <v>13.365364196220003</v>
      </c>
      <c r="P20" s="28">
        <f>IF((患者数!$L20+患者数!$R20)=0,"…",患者数!P20/(患者数!$L20+患者数!$R20)*100)</f>
        <v>13.999787640688044</v>
      </c>
      <c r="Q20" s="28">
        <f>IF((患者数!$L20+患者数!$R20)=0,"…",患者数!Q20/(患者数!$L20+患者数!$R20)*100)</f>
        <v>7.0901465279252491</v>
      </c>
      <c r="R20" s="28">
        <f>IF((患者数!$L20+患者数!$R20)=0,"…",患者数!R20/(患者数!$L20+患者数!$R20)*100)</f>
        <v>44.247717137396478</v>
      </c>
      <c r="S20" s="27">
        <f>+患者数!S20</f>
        <v>37296</v>
      </c>
      <c r="T20" s="28">
        <f>IF(患者数!$S20=0,"…",患者数!T20/患者数!$S20*100)</f>
        <v>3.3756971256971253</v>
      </c>
      <c r="U20" s="28">
        <f>IF(患者数!$S20=0,"…",患者数!U20/患者数!$S20*100)</f>
        <v>5.0943800943800951E-2</v>
      </c>
      <c r="V20" s="28">
        <f>IF(患者数!$S20=0,"…",患者数!V20/患者数!$S20*100)</f>
        <v>2.0699270699270698</v>
      </c>
      <c r="W20" s="28">
        <f>IF(患者数!$S20=0,"…",患者数!W20/患者数!$S20*100)</f>
        <v>1.4103389103389103</v>
      </c>
      <c r="X20" s="27" t="str">
        <f>+患者数!X20</f>
        <v>…</v>
      </c>
      <c r="Y20" s="28" t="s">
        <v>76</v>
      </c>
      <c r="Z20" s="27">
        <f>+患者数!Z20</f>
        <v>37362</v>
      </c>
      <c r="AA20" s="28">
        <f>IF(患者数!$Z20=0,"…",患者数!AA20/患者数!$Z20*100)</f>
        <v>4.2904555430651463</v>
      </c>
      <c r="AB20" s="28">
        <f>IF(患者数!$Z20=0,"…",患者数!AB20/患者数!$Z20*100)</f>
        <v>8.1473154542048061</v>
      </c>
      <c r="AC20" s="28">
        <f>IF(患者数!$Z20=0,"…",患者数!AC20/患者数!$Z20*100)</f>
        <v>8.4363792088217977</v>
      </c>
      <c r="AD20" s="28">
        <f>IF(患者数!$Z20=0,"…",患者数!AD20/患者数!$Z20*100)</f>
        <v>0.90198597505486855</v>
      </c>
      <c r="AE20" s="28">
        <f>IF(患者数!$Z20=0,"…",患者数!AE20/患者数!$Z20*100)</f>
        <v>0.13114929607622719</v>
      </c>
      <c r="AF20" s="28">
        <f>IF($E20=0,"…",患者数!AF20/患者数!$E20*100)</f>
        <v>2.6449428692340245E-2</v>
      </c>
      <c r="AG20" s="28">
        <f>IF($E20=0,"…",患者数!AG20/患者数!$E20*100)</f>
        <v>2.3487092678798138</v>
      </c>
      <c r="AH20" s="28">
        <f>IF($E20=0,"…",患者数!AH20/患者数!$E20*100)</f>
        <v>0.13489208633093525</v>
      </c>
      <c r="AI20" s="28">
        <f>IF($E20=0,"…",患者数!AI20/患者数!$E20*100)</f>
        <v>0.11108760050782902</v>
      </c>
      <c r="AJ20" s="27" t="s">
        <v>76</v>
      </c>
      <c r="AK20" s="27" t="s">
        <v>76</v>
      </c>
      <c r="AL20" s="28" t="s">
        <v>76</v>
      </c>
      <c r="AM20" s="27" t="s">
        <v>76</v>
      </c>
      <c r="AN20" s="28">
        <f>IF(患者数!$E20=0,"…",患者数!AN20/患者数!$E20*100)</f>
        <v>0.67181548878544228</v>
      </c>
      <c r="AO20" s="28" t="s">
        <v>76</v>
      </c>
      <c r="AP20" s="27">
        <f>+患者数!AP20</f>
        <v>37501</v>
      </c>
      <c r="AQ20" s="28">
        <f>IF(患者数!$AP20=0,"…",患者数!AQ20/患者数!$AP20*100)</f>
        <v>2.1439428281912485</v>
      </c>
      <c r="AR20" s="28">
        <f>IF(患者数!$AP20=0,"…",患者数!AR20/患者数!$AP20*100)</f>
        <v>0.23466040905575852</v>
      </c>
      <c r="AS20" s="28">
        <f>IF($E20=0,"…",患者数!AS20/患者数!$E20*100)</f>
        <v>1.9096487515869658</v>
      </c>
      <c r="AT20" s="28">
        <f>IF($E20=0,"…",患者数!AT20/患者数!$E20*100)</f>
        <v>0.19043588658484975</v>
      </c>
      <c r="AU20" s="28">
        <f>IF($E20=0,"…",患者数!AU20/患者数!$E20*100)</f>
        <v>2.6449428692340245E-2</v>
      </c>
      <c r="AV20" s="28">
        <f>IF($E20=0,"…",患者数!AV20/患者数!$E20*100)</f>
        <v>1.3039568345323742</v>
      </c>
      <c r="AW20" s="29">
        <f>+患者数!AW20</f>
        <v>37520</v>
      </c>
      <c r="AX20" s="28">
        <f>IF($AW20=0,"…",患者数!AX20/$AW20*100)</f>
        <v>24.075159914712156</v>
      </c>
      <c r="AY20" s="28">
        <f>IF($AW20=0,"…",患者数!AY20/$AW20*100)</f>
        <v>15.810234541577826</v>
      </c>
      <c r="AZ20" s="28">
        <f>IF($AW20=0,"…",患者数!AZ20/$AW20*100)</f>
        <v>16.908315565031984</v>
      </c>
      <c r="BA20" s="28">
        <f>IF($AW20=0,"…",患者数!BA20/$AW20*100)</f>
        <v>3.4461620469083152</v>
      </c>
      <c r="BB20" s="28">
        <f>IF($AW20=0,"…",患者数!BB20/$AW20*100)</f>
        <v>19.333688699360341</v>
      </c>
      <c r="BC20" s="28">
        <f>IF($AW20=0,"…",患者数!BC20/$AW20*100)</f>
        <v>5.0159914712153517</v>
      </c>
      <c r="BD20" s="28">
        <f>IF($AW20=0,"…",患者数!BD20/$AW20*100)</f>
        <v>0.61833688699360345</v>
      </c>
      <c r="BE20" s="28">
        <f>IF($AW20=0,"…",患者数!BE20/$AW20*100)</f>
        <v>5.3917910447761193</v>
      </c>
      <c r="BF20" s="28">
        <f>IF($AW20=0,"…",患者数!BF20/$AW20*100)</f>
        <v>0.40511727078891252</v>
      </c>
      <c r="BG20" s="28" t="s">
        <v>76</v>
      </c>
      <c r="BH20" s="28" t="s">
        <v>76</v>
      </c>
      <c r="BI20" s="28" t="s">
        <v>76</v>
      </c>
      <c r="BJ20" s="28" t="s">
        <v>76</v>
      </c>
    </row>
    <row r="21" spans="1:62" s="16" customFormat="1" ht="18" customHeight="1" x14ac:dyDescent="0.15">
      <c r="A21" s="93"/>
      <c r="B21" s="97"/>
      <c r="C21" s="43" t="s">
        <v>78</v>
      </c>
      <c r="D21" s="27">
        <f>+患者数!D21</f>
        <v>39235</v>
      </c>
      <c r="E21" s="27">
        <f>+患者数!E21</f>
        <v>38795</v>
      </c>
      <c r="F21" s="28">
        <f>IF($E21=0,"…",患者数!F21/患者数!$E21*100)</f>
        <v>4.3820079907204539E-2</v>
      </c>
      <c r="G21" s="28">
        <f>IF($E21=0,"…",患者数!G21/患者数!$E21*100)</f>
        <v>0.26292047944322722</v>
      </c>
      <c r="H21" s="28">
        <f>IF($E21=0,"…",患者数!H21/患者数!$E21*100)</f>
        <v>0.93568758860677925</v>
      </c>
      <c r="I21" s="28">
        <f>IF($E21=0,"…",患者数!I21/患者数!$E21*100)</f>
        <v>0.76298492073720836</v>
      </c>
      <c r="J21" s="28">
        <f>IF($E21=0,"…",患者数!J21/患者数!$E21*100)</f>
        <v>0.12114963268462431</v>
      </c>
      <c r="K21" s="28">
        <f>IF($E21=0,"…",患者数!K21/患者数!$E21*100)</f>
        <v>0.11083902564763501</v>
      </c>
      <c r="L21" s="27">
        <f>+患者数!L21</f>
        <v>20453</v>
      </c>
      <c r="M21" s="28">
        <f>IF((患者数!$L21+患者数!$R21)=0,"…",患者数!M21/(患者数!$L21+患者数!$R21)*100)</f>
        <v>18.508579538124113</v>
      </c>
      <c r="N21" s="28">
        <f>IF((患者数!$L21+患者数!$R21)=0,"…",患者数!N21/(患者数!$L21+患者数!$R21)*100)</f>
        <v>8.3963359566507556</v>
      </c>
      <c r="O21" s="28">
        <f>IF((患者数!$L21+患者数!$R21)=0,"…",患者数!O21/(患者数!$L21+患者数!$R21)*100)</f>
        <v>12.5506386272739</v>
      </c>
      <c r="P21" s="28">
        <f>IF((患者数!$L21+患者数!$R21)=0,"…",患者数!P21/(患者数!$L21+患者数!$R21)*100)</f>
        <v>13.319571668171848</v>
      </c>
      <c r="Q21" s="28">
        <f>IF((患者数!$L21+患者数!$R21)=0,"…",患者数!Q21/(患者数!$L21+患者数!$R21)*100)</f>
        <v>6.9049154947748672</v>
      </c>
      <c r="R21" s="28">
        <f>IF((患者数!$L21+患者数!$R21)=0,"…",患者数!R21/(患者数!$L21+患者数!$R21)*100)</f>
        <v>47.224874209779379</v>
      </c>
      <c r="S21" s="27">
        <f>+患者数!S21</f>
        <v>38393</v>
      </c>
      <c r="T21" s="28">
        <f>IF(患者数!$S21=0,"…",患者数!T21/患者数!$S21*100)</f>
        <v>3.9877060922564009</v>
      </c>
      <c r="U21" s="28">
        <f>IF(患者数!$S21=0,"…",患者数!U21/患者数!$S21*100)</f>
        <v>5.2092829422030064E-2</v>
      </c>
      <c r="V21" s="28">
        <f>IF(患者数!$S21=0,"…",患者数!V21/患者数!$S21*100)</f>
        <v>2.677571432292345</v>
      </c>
      <c r="W21" s="28">
        <f>IF(患者数!$S21=0,"…",患者数!W21/患者数!$S21*100)</f>
        <v>1.377855338212695</v>
      </c>
      <c r="X21" s="27">
        <f>+患者数!X21</f>
        <v>38379</v>
      </c>
      <c r="Y21" s="28">
        <f>IF(患者数!$X21=0,"…",患者数!Y21/患者数!$X21*100)</f>
        <v>0.3517548659423122</v>
      </c>
      <c r="Z21" s="27">
        <f>+患者数!Z21</f>
        <v>38302</v>
      </c>
      <c r="AA21" s="28">
        <f>IF(患者数!$Z21=0,"…",患者数!AA21/患者数!$Z21*100)</f>
        <v>3.9789044958487807</v>
      </c>
      <c r="AB21" s="28">
        <f>IF(患者数!$Z21=0,"…",患者数!AB21/患者数!$Z21*100)</f>
        <v>8.6575113571092892</v>
      </c>
      <c r="AC21" s="28">
        <f>IF(患者数!$Z21=0,"…",患者数!AC21/患者数!$Z21*100)</f>
        <v>8.8402694376272777</v>
      </c>
      <c r="AD21" s="28">
        <f>IF(患者数!$Z21=0,"…",患者数!AD21/患者数!$Z21*100)</f>
        <v>1.0626076967260196</v>
      </c>
      <c r="AE21" s="28">
        <f>IF(患者数!$Z21=0,"…",患者数!AE21/患者数!$Z21*100)</f>
        <v>0.10182235914573652</v>
      </c>
      <c r="AF21" s="28">
        <f>IF($E21=0,"…",患者数!AF21/患者数!$E21*100)</f>
        <v>4.8975383425699182E-2</v>
      </c>
      <c r="AG21" s="28">
        <f>IF($E21=0,"…",患者数!AG21/患者数!$E21*100)</f>
        <v>2.2451346823044207</v>
      </c>
      <c r="AH21" s="28">
        <f>IF($E21=0,"…",患者数!AH21/患者数!$E21*100)</f>
        <v>0.12372728444387164</v>
      </c>
      <c r="AI21" s="28">
        <f>IF($E21=0,"…",患者数!AI21/患者数!$E21*100)</f>
        <v>0.12630493620311894</v>
      </c>
      <c r="AJ21" s="27" t="s">
        <v>76</v>
      </c>
      <c r="AK21" s="27" t="s">
        <v>76</v>
      </c>
      <c r="AL21" s="28" t="s">
        <v>76</v>
      </c>
      <c r="AM21" s="27" t="s">
        <v>76</v>
      </c>
      <c r="AN21" s="28">
        <f>IF(患者数!$E21=0,"…",患者数!AN21/患者数!$E21*100)</f>
        <v>0.55161747647892767</v>
      </c>
      <c r="AO21" s="28" t="s">
        <v>76</v>
      </c>
      <c r="AP21" s="27">
        <f>+患者数!AP21</f>
        <v>38433</v>
      </c>
      <c r="AQ21" s="28">
        <f>IF(患者数!$AP21=0,"…",患者数!AQ21/患者数!$AP21*100)</f>
        <v>1.6912549111440689</v>
      </c>
      <c r="AR21" s="28">
        <f>IF(患者数!$AP21=0,"…",患者数!AR21/患者数!$AP21*100)</f>
        <v>0.23417375692764028</v>
      </c>
      <c r="AS21" s="28">
        <f>IF($E21=0,"…",患者数!AS21/患者数!$E21*100)</f>
        <v>1.9487047299909781</v>
      </c>
      <c r="AT21" s="28">
        <f>IF($E21=0,"…",患者数!AT21/患者数!$E21*100)</f>
        <v>0.11857198092537699</v>
      </c>
      <c r="AU21" s="28">
        <f>IF($E21=0,"…",患者数!AU21/患者数!$E21*100)</f>
        <v>2.577651759247326E-2</v>
      </c>
      <c r="AV21" s="28">
        <f>IF($E21=0,"…",患者数!AV21/患者数!$E21*100)</f>
        <v>1.1444773811058124</v>
      </c>
      <c r="AW21" s="29">
        <f>+患者数!AW21</f>
        <v>38473</v>
      </c>
      <c r="AX21" s="28">
        <f>IF($AW21=0,"…",患者数!AX21/$AW21*100)</f>
        <v>26.187196215527774</v>
      </c>
      <c r="AY21" s="28">
        <f>IF($AW21=0,"…",患者数!AY21/$AW21*100)</f>
        <v>18.264757102383488</v>
      </c>
      <c r="AZ21" s="28">
        <f>IF($AW21=0,"…",患者数!AZ21/$AW21*100)</f>
        <v>19.699529540197023</v>
      </c>
      <c r="BA21" s="28">
        <f>IF($AW21=0,"…",患者数!BA21/$AW21*100)</f>
        <v>3.5947287708262934</v>
      </c>
      <c r="BB21" s="28">
        <f>IF($AW21=0,"…",患者数!BB21/$AW21*100)</f>
        <v>19.338237205312815</v>
      </c>
      <c r="BC21" s="28">
        <f>IF($AW21=0,"…",患者数!BC21/$AW21*100)</f>
        <v>4.7461856366802699</v>
      </c>
      <c r="BD21" s="28">
        <f>IF($AW21=0,"…",患者数!BD21/$AW21*100)</f>
        <v>0.50684895901021487</v>
      </c>
      <c r="BE21" s="28">
        <f>IF($AW21=0,"…",患者数!BE21/$AW21*100)</f>
        <v>5.7208951732383753</v>
      </c>
      <c r="BF21" s="28">
        <f>IF($AW21=0,"…",患者数!BF21/$AW21*100)</f>
        <v>0.59522262365814993</v>
      </c>
      <c r="BG21" s="28" t="s">
        <v>76</v>
      </c>
      <c r="BH21" s="28" t="s">
        <v>76</v>
      </c>
      <c r="BI21" s="28" t="s">
        <v>76</v>
      </c>
      <c r="BJ21" s="28" t="s">
        <v>76</v>
      </c>
    </row>
    <row r="22" spans="1:62" s="16" customFormat="1" ht="18" customHeight="1" x14ac:dyDescent="0.15">
      <c r="A22" s="93"/>
      <c r="B22" s="97"/>
      <c r="C22" s="44" t="s">
        <v>82</v>
      </c>
      <c r="D22" s="31">
        <f>+患者数!D22</f>
        <v>117793</v>
      </c>
      <c r="E22" s="31">
        <f>+患者数!E22</f>
        <v>116489</v>
      </c>
      <c r="F22" s="32">
        <f>IF($E22=0,"…",患者数!F22/患者数!$E22*100)</f>
        <v>6.5242211710977008E-2</v>
      </c>
      <c r="G22" s="32">
        <f>IF($E22=0,"…",患者数!G22/患者数!$E22*100)</f>
        <v>0.27298714900119325</v>
      </c>
      <c r="H22" s="32">
        <f>IF($E22=0,"…",患者数!H22/患者数!$E22*100)</f>
        <v>1.1211359012438944</v>
      </c>
      <c r="I22" s="32">
        <f>IF($E22=0,"…",患者数!I22/患者数!$E22*100)</f>
        <v>0.96403952304509444</v>
      </c>
      <c r="J22" s="32">
        <f>IF($E22=0,"…",患者数!J22/患者数!$E22*100)</f>
        <v>0.15452102773652446</v>
      </c>
      <c r="K22" s="32">
        <f>IF($E22=0,"…",患者数!K22/患者数!$E22*100)</f>
        <v>0.10387246864510813</v>
      </c>
      <c r="L22" s="31">
        <f>+患者数!L22</f>
        <v>64829</v>
      </c>
      <c r="M22" s="32">
        <f>IF((患者数!$L22+患者数!$R22)=0,"…",患者数!M22/(患者数!$L22+患者数!$R22)*100)</f>
        <v>19.256701483669307</v>
      </c>
      <c r="N22" s="32">
        <f>IF((患者数!$L22+患者数!$R22)=0,"…",患者数!N22/(患者数!$L22+患者数!$R22)*100)</f>
        <v>8.7849067001920247</v>
      </c>
      <c r="O22" s="32">
        <f>IF((患者数!$L22+患者数!$R22)=0,"…",患者数!O22/(患者数!$L22+患者数!$R22)*100)</f>
        <v>13.548492650541199</v>
      </c>
      <c r="P22" s="32">
        <f>IF((患者数!$L22+患者数!$R22)=0,"…",患者数!P22/(患者数!$L22+患者数!$R22)*100)</f>
        <v>14.233925480707132</v>
      </c>
      <c r="Q22" s="32">
        <f>IF((患者数!$L22+患者数!$R22)=0,"…",患者数!Q22/(患者数!$L22+患者数!$R22)*100)</f>
        <v>7.2409606392780574</v>
      </c>
      <c r="R22" s="32">
        <f>IF((患者数!$L22+患者数!$R22)=0,"…",患者数!R22/(患者数!$L22+患者数!$R22)*100)</f>
        <v>44.175973684890337</v>
      </c>
      <c r="S22" s="31">
        <f>+患者数!S22</f>
        <v>115488</v>
      </c>
      <c r="T22" s="32">
        <f>IF(患者数!$S22=0,"…",患者数!T22/患者数!$S22*100)</f>
        <v>3.7363189249099475</v>
      </c>
      <c r="U22" s="32">
        <f>IF(患者数!$S22=0,"…",患者数!U22/患者数!$S22*100)</f>
        <v>5.6282903851482408E-2</v>
      </c>
      <c r="V22" s="32">
        <f>IF(患者数!$S22=0,"…",患者数!V22/患者数!$S22*100)</f>
        <v>2.3907245774452757</v>
      </c>
      <c r="W22" s="32">
        <f>IF(患者数!$S22=0,"…",患者数!W22/患者数!$S22*100)</f>
        <v>1.4382446661124966</v>
      </c>
      <c r="X22" s="31">
        <f>+患者数!X22</f>
        <v>78117</v>
      </c>
      <c r="Y22" s="32">
        <f>IF(患者数!$X22=0,"…",患者数!Y22/患者数!$X22*100)</f>
        <v>0.36867775260186642</v>
      </c>
      <c r="Z22" s="31">
        <f>+患者数!Z22</f>
        <v>115400</v>
      </c>
      <c r="AA22" s="32">
        <f>IF(患者数!$Z22=0,"…",患者数!AA22/患者数!$Z22*100)</f>
        <v>4.4116117850953209</v>
      </c>
      <c r="AB22" s="32">
        <f>IF(患者数!$Z22=0,"…",患者数!AB22/患者数!$Z22*100)</f>
        <v>8.4428076256499125</v>
      </c>
      <c r="AC22" s="32">
        <f>IF(患者数!$Z22=0,"…",患者数!AC22/患者数!$Z22*100)</f>
        <v>8.6377816291161178</v>
      </c>
      <c r="AD22" s="32">
        <f>IF(患者数!$Z22=0,"…",患者数!AD22/患者数!$Z22*100)</f>
        <v>0.97487001733102241</v>
      </c>
      <c r="AE22" s="32">
        <f>IF(患者数!$Z22=0,"…",患者数!AE22/患者数!$Z22*100)</f>
        <v>0.10831889081455806</v>
      </c>
      <c r="AF22" s="32">
        <f>IF($E22=0,"…",患者数!AF22/患者数!$E22*100)</f>
        <v>3.0904205547304893E-2</v>
      </c>
      <c r="AG22" s="32">
        <f>IF($E22=0,"…",患者数!AG22/患者数!$E22*100)</f>
        <v>2.287769660654654</v>
      </c>
      <c r="AH22" s="32">
        <f>IF($E22=0,"…",患者数!AH22/患者数!$E22*100)</f>
        <v>0.13048442342195402</v>
      </c>
      <c r="AI22" s="32">
        <f>IF($E22=0,"…",患者数!AI22/患者数!$E22*100)</f>
        <v>0.13134287357604582</v>
      </c>
      <c r="AJ22" s="31">
        <f>+患者数!AJ22</f>
        <v>39840</v>
      </c>
      <c r="AK22" s="55">
        <f>IF(患者数!E22=0,"…",患者数!AK22/患者数!$E22*100)</f>
        <v>0</v>
      </c>
      <c r="AL22" s="34" t="str">
        <f>IF(患者数!AL22=0,"-",患者数!AL22/患者数!$AJ22*100)</f>
        <v>-</v>
      </c>
      <c r="AM22" s="31">
        <f>+患者数!AM22</f>
        <v>40158</v>
      </c>
      <c r="AN22" s="34">
        <f>IF(患者数!$E22=0,"…",患者数!AN22/患者数!$E22*100)</f>
        <v>0.70135377589300274</v>
      </c>
      <c r="AO22" s="32">
        <f>IF(患者数!$AM22=0,"…",患者数!AO22/患者数!$AM22*100)</f>
        <v>2.064345833955874</v>
      </c>
      <c r="AP22" s="31">
        <f>+患者数!AP22</f>
        <v>115694</v>
      </c>
      <c r="AQ22" s="32">
        <f>IF(患者数!$AP22=0,"…",患者数!AQ22/患者数!$AP22*100)</f>
        <v>2.1383995712828665</v>
      </c>
      <c r="AR22" s="32">
        <f>IF(患者数!$AP22=0,"…",患者数!AR22/患者数!$AP22*100)</f>
        <v>0.22386640620948361</v>
      </c>
      <c r="AS22" s="32">
        <f>IF($E22=0,"…",患者数!AS22/患者数!$E22*100)</f>
        <v>1.8697044356119463</v>
      </c>
      <c r="AT22" s="32">
        <f>IF($E22=0,"…",患者数!AT22/患者数!$E22*100)</f>
        <v>0.16739778004790151</v>
      </c>
      <c r="AU22" s="32">
        <f>IF($E22=0,"…",患者数!AU22/患者数!$E22*100)</f>
        <v>3.1762655701396698E-2</v>
      </c>
      <c r="AV22" s="32">
        <f>IF($E22=0,"…",患者数!AV22/患者数!$E22*100)</f>
        <v>1.2310175209676451</v>
      </c>
      <c r="AW22" s="35">
        <f>+患者数!AW22</f>
        <v>115774</v>
      </c>
      <c r="AX22" s="32">
        <f>IF($AW22=0,"…",患者数!AX22/$AW22*100)</f>
        <v>23.912104617617082</v>
      </c>
      <c r="AY22" s="32">
        <f>IF($AW22=0,"…",患者数!AY22/$AW22*100)</f>
        <v>16.041598286316443</v>
      </c>
      <c r="AZ22" s="32">
        <f>IF($AW22=0,"…",患者数!AZ22/$AW22*100)</f>
        <v>17.376958557189006</v>
      </c>
      <c r="BA22" s="32">
        <f>IF($AW22=0,"…",患者数!BA22/$AW22*100)</f>
        <v>3.5517473698757929</v>
      </c>
      <c r="BB22" s="32">
        <f>IF($AW22=0,"…",患者数!BB22/$AW22*100)</f>
        <v>19.440461588957795</v>
      </c>
      <c r="BC22" s="32">
        <f>IF($AW22=0,"…",患者数!BC22/$AW22*100)</f>
        <v>5.0779967868433324</v>
      </c>
      <c r="BD22" s="32">
        <f>IF($AW22=0,"…",患者数!BD22/$AW22*100)</f>
        <v>0.52343358612469115</v>
      </c>
      <c r="BE22" s="32">
        <f>IF($AW22=0,"…",患者数!BE22/$AW22*100)</f>
        <v>5.4640938379947137</v>
      </c>
      <c r="BF22" s="32">
        <f>IF($AW22=0,"…",患者数!BF22/$AW22*100)</f>
        <v>0.55539240243923516</v>
      </c>
      <c r="BG22" s="32" t="s">
        <v>76</v>
      </c>
      <c r="BH22" s="32" t="s">
        <v>76</v>
      </c>
      <c r="BI22" s="32" t="s">
        <v>76</v>
      </c>
      <c r="BJ22" s="32" t="s">
        <v>76</v>
      </c>
    </row>
    <row r="23" spans="1:62" s="16" customFormat="1" ht="18" customHeight="1" x14ac:dyDescent="0.15">
      <c r="A23" s="93"/>
      <c r="B23" s="98" t="s">
        <v>85</v>
      </c>
      <c r="C23" s="107"/>
      <c r="D23" s="45">
        <f>+患者数!D23</f>
        <v>11208</v>
      </c>
      <c r="E23" s="45">
        <f>+患者数!E23</f>
        <v>9339</v>
      </c>
      <c r="F23" s="46">
        <f>IF($E23=0,"…",患者数!F23/患者数!$E23*100)</f>
        <v>0.72812935003747725</v>
      </c>
      <c r="G23" s="46">
        <f>IF($E23=0,"…",患者数!G23/患者数!$E23*100)</f>
        <v>1.2849341471249598</v>
      </c>
      <c r="H23" s="46">
        <f>IF($E23=0,"…",患者数!H23/患者数!$E23*100)</f>
        <v>1.4348431309562051</v>
      </c>
      <c r="I23" s="46">
        <f>IF($E23=0,"…",患者数!I23/患者数!$E23*100)</f>
        <v>1.0172395331405932</v>
      </c>
      <c r="J23" s="46">
        <f>IF($E23=0,"…",患者数!J23/患者数!$E23*100)</f>
        <v>0.39618802869686259</v>
      </c>
      <c r="K23" s="46">
        <f>IF($E23=0,"…",患者数!K23/患者数!$E23*100)</f>
        <v>0.12849341471249601</v>
      </c>
      <c r="L23" s="45">
        <f>+患者数!L23</f>
        <v>6003</v>
      </c>
      <c r="M23" s="46">
        <f>IF((患者数!$L23+患者数!$R23)=0,"…",患者数!M23/(患者数!$L23+患者数!$R23)*100)</f>
        <v>20.140196693869012</v>
      </c>
      <c r="N23" s="46">
        <f>IF((患者数!$L23+患者数!$R23)=0,"…",患者数!N23/(患者数!$L23+患者数!$R23)*100)</f>
        <v>10.692613517472275</v>
      </c>
      <c r="O23" s="46">
        <f>IF((患者数!$L23+患者数!$R23)=0,"…",患者数!O23/(患者数!$L23+患者数!$R23)*100)</f>
        <v>15.850596359070934</v>
      </c>
      <c r="P23" s="46">
        <f>IF((患者数!$L23+患者数!$R23)=0,"…",患者数!P23/(患者数!$L23+患者数!$R23)*100)</f>
        <v>16.122619794936181</v>
      </c>
      <c r="Q23" s="46">
        <f>IF((患者数!$L23+患者数!$R23)=0,"…",患者数!Q23/(患者数!$L23+患者数!$R23)*100)</f>
        <v>5.5764804352374968</v>
      </c>
      <c r="R23" s="46">
        <f>IF((患者数!$L23+患者数!$R23)=0,"…",患者数!R23/(患者数!$L23+患者数!$R23)*100)</f>
        <v>37.193973634651599</v>
      </c>
      <c r="S23" s="45">
        <f>+患者数!S23</f>
        <v>9212</v>
      </c>
      <c r="T23" s="46">
        <f>IF(患者数!$S23=0,"…",患者数!T23/患者数!$S23*100)</f>
        <v>7.0234476769431176</v>
      </c>
      <c r="U23" s="46">
        <f>IF(患者数!$S23=0,"…",患者数!U23/患者数!$S23*100)</f>
        <v>6.5132435953104639E-2</v>
      </c>
      <c r="V23" s="46">
        <f>IF(患者数!$S23=0,"…",患者数!V23/患者数!$S23*100)</f>
        <v>4.1467650890143295</v>
      </c>
      <c r="W23" s="46">
        <f>IF(患者数!$S23=0,"…",患者数!W23/患者数!$S23*100)</f>
        <v>3.354320451584889</v>
      </c>
      <c r="X23" s="45">
        <f>+患者数!X23</f>
        <v>5461</v>
      </c>
      <c r="Y23" s="46">
        <f>IF(患者数!$X23=0,"…",患者数!Y23/患者数!$X23*100)</f>
        <v>1.2818165171214062</v>
      </c>
      <c r="Z23" s="45">
        <f>+患者数!Z23</f>
        <v>9300</v>
      </c>
      <c r="AA23" s="46">
        <f>IF(患者数!$Z23=0,"…",患者数!AA23/患者数!$Z23*100)</f>
        <v>4.129032258064516</v>
      </c>
      <c r="AB23" s="46">
        <f>IF(患者数!$Z23=0,"…",患者数!AB23/患者数!$Z23*100)</f>
        <v>7.978494623655914</v>
      </c>
      <c r="AC23" s="46">
        <f>IF(患者数!$Z23=0,"…",患者数!AC23/患者数!$Z23*100)</f>
        <v>8.4731182795698921</v>
      </c>
      <c r="AD23" s="46">
        <f>IF(患者数!$Z23=0,"…",患者数!AD23/患者数!$Z23*100)</f>
        <v>0.91397849462365599</v>
      </c>
      <c r="AE23" s="46">
        <f>IF(患者数!$Z23=0,"…",患者数!AE23/患者数!$Z23*100)</f>
        <v>0.18279569892473119</v>
      </c>
      <c r="AF23" s="46">
        <f>IF($E23=0,"…",患者数!AF23/患者数!$E23*100)</f>
        <v>0</v>
      </c>
      <c r="AG23" s="46">
        <f>IF($E23=0,"…",患者数!AG23/患者数!$E23*100)</f>
        <v>1.8952778670093158</v>
      </c>
      <c r="AH23" s="46">
        <f>IF($E23=0,"…",患者数!AH23/患者数!$E23*100)</f>
        <v>6.4246707356248003E-2</v>
      </c>
      <c r="AI23" s="46">
        <f>IF($E23=0,"…",患者数!AI23/患者数!$E23*100)</f>
        <v>0.17132455294999466</v>
      </c>
      <c r="AJ23" s="45">
        <f>+患者数!AJ23</f>
        <v>2974</v>
      </c>
      <c r="AK23" s="45">
        <f>IF(患者数!E23=0,"…",患者数!AK23/患者数!$E23*100)</f>
        <v>0</v>
      </c>
      <c r="AL23" s="46" t="str">
        <f>IF(患者数!AL23=0,"-",患者数!AL23/患者数!$AJ23*100)</f>
        <v>-</v>
      </c>
      <c r="AM23" s="45">
        <f>+患者数!AM23</f>
        <v>2861</v>
      </c>
      <c r="AN23" s="46">
        <f>IF(患者数!$E23=0,"…",患者数!AN23/患者数!$E23*100)</f>
        <v>0.49255808973123455</v>
      </c>
      <c r="AO23" s="46">
        <f>IF(患者数!$AM23=0,"…",患者数!AO23/患者数!$AM23*100)</f>
        <v>2.6214610276127228</v>
      </c>
      <c r="AP23" s="45">
        <f>+患者数!AP23</f>
        <v>8869</v>
      </c>
      <c r="AQ23" s="46">
        <f>IF(患者数!$AP23=0,"…",患者数!AQ23/患者数!$AP23*100)</f>
        <v>3.4953207802458004</v>
      </c>
      <c r="AR23" s="46">
        <f>IF(患者数!$AP23=0,"…",患者数!AR23/患者数!$AP23*100)</f>
        <v>0.58631187281542452</v>
      </c>
      <c r="AS23" s="46">
        <f>IF($E23=0,"…",患者数!AS23/患者数!$E23*100)</f>
        <v>2.2914658957061786</v>
      </c>
      <c r="AT23" s="46">
        <f>IF($E23=0,"…",患者数!AT23/患者数!$E23*100)</f>
        <v>0.26769461398436667</v>
      </c>
      <c r="AU23" s="46">
        <f>IF($E23=0,"…",患者数!AU23/患者数!$E23*100)</f>
        <v>0.12849341471249601</v>
      </c>
      <c r="AV23" s="46">
        <f>IF($E23=0,"…",患者数!AV23/患者数!$E23*100)</f>
        <v>3.0517185994217799</v>
      </c>
      <c r="AW23" s="47">
        <f>+患者数!AW23</f>
        <v>9247</v>
      </c>
      <c r="AX23" s="46">
        <f>IF($AW23=0,"…",患者数!AX23/$AW23*100)</f>
        <v>24.353844490104898</v>
      </c>
      <c r="AY23" s="46">
        <f>IF($AW23=0,"…",患者数!AY23/$AW23*100)</f>
        <v>26.592408348653617</v>
      </c>
      <c r="AZ23" s="46">
        <f>IF($AW23=0,"…",患者数!AZ23/$AW23*100)</f>
        <v>20.374175408240511</v>
      </c>
      <c r="BA23" s="46">
        <f>IF($AW23=0,"…",患者数!BA23/$AW23*100)</f>
        <v>4.8231858981291236</v>
      </c>
      <c r="BB23" s="46">
        <f>IF($AW23=0,"…",患者数!BB23/$AW23*100)</f>
        <v>26.224721531307448</v>
      </c>
      <c r="BC23" s="46">
        <f>IF($AW23=0,"…",患者数!BC23/$AW23*100)</f>
        <v>4.5311993078836377</v>
      </c>
      <c r="BD23" s="46">
        <f>IF($AW23=0,"…",患者数!BD23/$AW23*100)</f>
        <v>0.40012977181788689</v>
      </c>
      <c r="BE23" s="46">
        <f>IF($AW23=0,"…",患者数!BE23/$AW23*100)</f>
        <v>9.3435708878555204</v>
      </c>
      <c r="BF23" s="46">
        <f>IF($AW23=0,"…",患者数!BF23/$AW23*100)</f>
        <v>0.41094408997512705</v>
      </c>
      <c r="BG23" s="46" t="s">
        <v>76</v>
      </c>
      <c r="BH23" s="46" t="s">
        <v>76</v>
      </c>
      <c r="BI23" s="46" t="s">
        <v>76</v>
      </c>
      <c r="BJ23" s="46" t="s">
        <v>76</v>
      </c>
    </row>
    <row r="24" spans="1:62" s="16" customFormat="1" ht="18" customHeight="1" x14ac:dyDescent="0.15">
      <c r="A24" s="93"/>
      <c r="B24" s="100" t="s">
        <v>86</v>
      </c>
      <c r="C24" s="48" t="s">
        <v>87</v>
      </c>
      <c r="D24" s="45">
        <f>+患者数!D24</f>
        <v>200</v>
      </c>
      <c r="E24" s="45">
        <f>+患者数!E24</f>
        <v>195</v>
      </c>
      <c r="F24" s="46">
        <f>IF($E24=0,"…",患者数!F24/患者数!$E24*100)</f>
        <v>0</v>
      </c>
      <c r="G24" s="46">
        <f>IF($E24=0,"…",患者数!G24/患者数!$E24*100)</f>
        <v>0.51282051282051277</v>
      </c>
      <c r="H24" s="46">
        <f>IF($E24=0,"…",患者数!H24/患者数!$E24*100)</f>
        <v>2.0512820512820511</v>
      </c>
      <c r="I24" s="46">
        <f>IF($E24=0,"…",患者数!I24/患者数!$E24*100)</f>
        <v>1.5384615384615385</v>
      </c>
      <c r="J24" s="46">
        <f>IF($E24=0,"…",患者数!J24/患者数!$E24*100)</f>
        <v>0.51282051282051277</v>
      </c>
      <c r="K24" s="46">
        <f>IF($E24=0,"…",患者数!K24/患者数!$E24*100)</f>
        <v>0</v>
      </c>
      <c r="L24" s="45">
        <f>+患者数!L24</f>
        <v>128</v>
      </c>
      <c r="M24" s="46">
        <f>IF((患者数!$L24+患者数!$R24)=0,"…",患者数!M24/(患者数!$L24+患者数!$R24)*100)</f>
        <v>1.3986013986013985</v>
      </c>
      <c r="N24" s="46">
        <f>IF((患者数!$L24+患者数!$R24)=0,"…",患者数!N24/(患者数!$L24+患者数!$R24)*100)</f>
        <v>0.69930069930069927</v>
      </c>
      <c r="O24" s="46">
        <f>IF((患者数!$L24+患者数!$R24)=0,"…",患者数!O24/(患者数!$L24+患者数!$R24)*100)</f>
        <v>4.895104895104895</v>
      </c>
      <c r="P24" s="46">
        <f>IF((患者数!$L24+患者数!$R24)=0,"…",患者数!P24/(患者数!$L24+患者数!$R24)*100)</f>
        <v>82.51748251748252</v>
      </c>
      <c r="Q24" s="46">
        <f>IF((患者数!$L24+患者数!$R24)=0,"…",患者数!Q24/(患者数!$L24+患者数!$R24)*100)</f>
        <v>36.363636363636367</v>
      </c>
      <c r="R24" s="46">
        <f>IF((患者数!$L24+患者数!$R24)=0,"…",患者数!R24/(患者数!$L24+患者数!$R24)*100)</f>
        <v>10.48951048951049</v>
      </c>
      <c r="S24" s="45">
        <f>+患者数!S24</f>
        <v>192</v>
      </c>
      <c r="T24" s="46">
        <f>IF(患者数!$S24=0,"…",患者数!T24/患者数!$S24*100)</f>
        <v>82.8125</v>
      </c>
      <c r="U24" s="46">
        <f>IF(患者数!$S24=0,"…",患者数!U24/患者数!$S24*100)</f>
        <v>0.52083333333333326</v>
      </c>
      <c r="V24" s="46">
        <f>IF(患者数!$S24=0,"…",患者数!V24/患者数!$S24*100)</f>
        <v>0.52083333333333326</v>
      </c>
      <c r="W24" s="46">
        <f>IF(患者数!$S24=0,"…",患者数!W24/患者数!$S24*100)</f>
        <v>70.3125</v>
      </c>
      <c r="X24" s="45">
        <f>+患者数!X24</f>
        <v>108</v>
      </c>
      <c r="Y24" s="46">
        <f>IF(患者数!$X24=0,"…",患者数!Y24/患者数!$X24*100)</f>
        <v>13.888888888888889</v>
      </c>
      <c r="Z24" s="45">
        <f>+患者数!Z24</f>
        <v>188</v>
      </c>
      <c r="AA24" s="46">
        <f>IF(患者数!$Z24=0,"…",患者数!AA24/患者数!$Z24*100)</f>
        <v>8.5106382978723403</v>
      </c>
      <c r="AB24" s="46">
        <f>IF(患者数!$Z24=0,"…",患者数!AB24/患者数!$Z24*100)</f>
        <v>5.3191489361702127</v>
      </c>
      <c r="AC24" s="46">
        <f>IF(患者数!$Z24=0,"…",患者数!AC24/患者数!$Z24*100)</f>
        <v>3.7234042553191489</v>
      </c>
      <c r="AD24" s="46">
        <f>IF(患者数!$Z24=0,"…",患者数!AD24/患者数!$Z24*100)</f>
        <v>1.0638297872340425</v>
      </c>
      <c r="AE24" s="46">
        <f>IF(患者数!$Z24=0,"…",患者数!AE24/患者数!$Z24*100)</f>
        <v>0</v>
      </c>
      <c r="AF24" s="46">
        <f>IF($E24=0,"…",患者数!AF24/患者数!$E24*100)</f>
        <v>0</v>
      </c>
      <c r="AG24" s="46">
        <f>IF($E24=0,"…",患者数!AG24/患者数!$E24*100)</f>
        <v>2.5641025641025639</v>
      </c>
      <c r="AH24" s="46">
        <f>IF($E24=0,"…",患者数!AH24/患者数!$E24*100)</f>
        <v>0</v>
      </c>
      <c r="AI24" s="46">
        <f>IF($E24=0,"…",患者数!AI24/患者数!$E24*100)</f>
        <v>1.0256410256410255</v>
      </c>
      <c r="AJ24" s="45">
        <f>+患者数!AJ24</f>
        <v>125</v>
      </c>
      <c r="AK24" s="23">
        <f>IF(患者数!E24=0,"…",患者数!AK24/患者数!$E24*100)</f>
        <v>0</v>
      </c>
      <c r="AL24" s="24" t="str">
        <f>IF(患者数!AL24=0,"-",患者数!AL24/患者数!$AJ24*100)</f>
        <v>-</v>
      </c>
      <c r="AM24" s="45">
        <f>+患者数!AM24</f>
        <v>38</v>
      </c>
      <c r="AN24" s="24">
        <f>IF(患者数!$E24=0,"…",患者数!AN24/患者数!$E24*100)</f>
        <v>2.5641025641025639</v>
      </c>
      <c r="AO24" s="46">
        <f>IF(患者数!$AM24=0,"…",患者数!AO24/患者数!$AM24*100)</f>
        <v>5.2631578947368416</v>
      </c>
      <c r="AP24" s="45">
        <f>+患者数!AP24</f>
        <v>192</v>
      </c>
      <c r="AQ24" s="46">
        <f>IF(患者数!$AP24=0,"…",患者数!AQ24/患者数!$AP24*100)</f>
        <v>2.604166666666667</v>
      </c>
      <c r="AR24" s="46">
        <f>IF(患者数!$AP24=0,"…",患者数!AR24/患者数!$AP24*100)</f>
        <v>2.083333333333333</v>
      </c>
      <c r="AS24" s="46">
        <f>IF($E24=0,"…",患者数!AS24/患者数!$E24*100)</f>
        <v>0.51282051282051277</v>
      </c>
      <c r="AT24" s="46">
        <f>IF($E24=0,"…",患者数!AT24/患者数!$E24*100)</f>
        <v>1.5384615384615385</v>
      </c>
      <c r="AU24" s="46" t="s">
        <v>76</v>
      </c>
      <c r="AV24" s="46" t="s">
        <v>76</v>
      </c>
      <c r="AW24" s="47">
        <f>+患者数!AW24</f>
        <v>185</v>
      </c>
      <c r="AX24" s="46">
        <f>IF($AW24=0,"…",患者数!AX24/$AW24*100)</f>
        <v>18.378378378378379</v>
      </c>
      <c r="AY24" s="46">
        <f>IF($AW24=0,"…",患者数!AY24/$AW24*100)</f>
        <v>9.7297297297297298</v>
      </c>
      <c r="AZ24" s="46">
        <f>IF($AW24=0,"…",患者数!AZ24/$AW24*100)</f>
        <v>8.1081081081081088</v>
      </c>
      <c r="BA24" s="46">
        <f>IF($AW24=0,"…",患者数!BA24/$AW24*100)</f>
        <v>9.1891891891891895</v>
      </c>
      <c r="BB24" s="46">
        <f>IF($AW24=0,"…",患者数!BB24/$AW24*100)</f>
        <v>7.5675675675675684</v>
      </c>
      <c r="BC24" s="46">
        <f>IF($AW24=0,"…",患者数!BC24/$AW24*100)</f>
        <v>10.810810810810811</v>
      </c>
      <c r="BD24" s="46">
        <f>IF($AW24=0,"…",患者数!BD24/$AW24*100)</f>
        <v>0</v>
      </c>
      <c r="BE24" s="46">
        <f>IF($AW24=0,"…",患者数!BE24/$AW24*100)</f>
        <v>10.810810810810811</v>
      </c>
      <c r="BF24" s="46">
        <f>IF($AW24=0,"…",患者数!BF24/$AW24*100)</f>
        <v>9.7297297297297298</v>
      </c>
      <c r="BG24" s="46">
        <f>IF($AW24=0,"…",患者数!BG24/$AW24*100)</f>
        <v>5.9459459459459465</v>
      </c>
      <c r="BH24" s="46">
        <f>IF($AW24=0,"…",患者数!BH24/$AW24)</f>
        <v>1.0810810810810811E-2</v>
      </c>
      <c r="BI24" s="46">
        <f>IF($AW24=0,"…",患者数!BI24/$AW24)</f>
        <v>1.0810810810810811E-2</v>
      </c>
      <c r="BJ24" s="46">
        <f>IF($AW24=0,"…",患者数!BJ24/$AW24)</f>
        <v>0</v>
      </c>
    </row>
    <row r="25" spans="1:62" s="16" customFormat="1" ht="18" customHeight="1" x14ac:dyDescent="0.15">
      <c r="A25" s="93"/>
      <c r="B25" s="101"/>
      <c r="C25" s="48" t="s">
        <v>88</v>
      </c>
      <c r="D25" s="45">
        <f>+患者数!D25</f>
        <v>546</v>
      </c>
      <c r="E25" s="45">
        <f>+患者数!E25</f>
        <v>526</v>
      </c>
      <c r="F25" s="46">
        <f>IF($E25=0,"…",患者数!F25/患者数!$E25*100)</f>
        <v>0</v>
      </c>
      <c r="G25" s="46">
        <f>IF($E25=0,"…",患者数!G25/患者数!$E25*100)</f>
        <v>0</v>
      </c>
      <c r="H25" s="46">
        <f>IF($E25=0,"…",患者数!H25/患者数!$E25*100)</f>
        <v>0.57034220532319391</v>
      </c>
      <c r="I25" s="46">
        <f>IF($E25=0,"…",患者数!I25/患者数!$E25*100)</f>
        <v>0.19011406844106463</v>
      </c>
      <c r="J25" s="46">
        <f>IF($E25=0,"…",患者数!J25/患者数!$E25*100)</f>
        <v>0.38022813688212925</v>
      </c>
      <c r="K25" s="46">
        <f>IF($E25=0,"…",患者数!K25/患者数!$E25*100)</f>
        <v>0</v>
      </c>
      <c r="L25" s="45">
        <f>+患者数!L25</f>
        <v>385</v>
      </c>
      <c r="M25" s="46">
        <f>IF((患者数!$L25+患者数!$R25)=0,"…",患者数!M25/(患者数!$L25+患者数!$R25)*100)</f>
        <v>35.466179159049361</v>
      </c>
      <c r="N25" s="46">
        <f>IF((患者数!$L25+患者数!$R25)=0,"…",患者数!N25/(患者数!$L25+患者数!$R25)*100)</f>
        <v>13.711151736745887</v>
      </c>
      <c r="O25" s="46">
        <f>IF((患者数!$L25+患者数!$R25)=0,"…",患者数!O25/(患者数!$L25+患者数!$R25)*100)</f>
        <v>14.076782449725778</v>
      </c>
      <c r="P25" s="46">
        <f>IF((患者数!$L25+患者数!$R25)=0,"…",患者数!P25/(患者数!$L25+患者数!$R25)*100)</f>
        <v>7.1297989031078606</v>
      </c>
      <c r="Q25" s="46">
        <f>IF((患者数!$L25+患者数!$R25)=0,"…",患者数!Q25/(患者数!$L25+患者数!$R25)*100)</f>
        <v>5.4844606946983543</v>
      </c>
      <c r="R25" s="46">
        <f>IF((患者数!$L25+患者数!$R25)=0,"…",患者数!R25/(患者数!$L25+患者数!$R25)*100)</f>
        <v>29.616087751371118</v>
      </c>
      <c r="S25" s="45">
        <f>+患者数!S25</f>
        <v>499</v>
      </c>
      <c r="T25" s="46">
        <f>IF(患者数!$S25=0,"…",患者数!T25/患者数!$S25*100)</f>
        <v>2.2044088176352705</v>
      </c>
      <c r="U25" s="46">
        <f>IF(患者数!$S25=0,"…",患者数!U25/患者数!$S25*100)</f>
        <v>0</v>
      </c>
      <c r="V25" s="46">
        <f>IF(患者数!$S25=0,"…",患者数!V25/患者数!$S25*100)</f>
        <v>5.4108216432865728</v>
      </c>
      <c r="W25" s="46">
        <f>IF(患者数!$S25=0,"…",患者数!W25/患者数!$S25*100)</f>
        <v>0.80160320641282556</v>
      </c>
      <c r="X25" s="45">
        <f>+患者数!X25</f>
        <v>168</v>
      </c>
      <c r="Y25" s="46">
        <f>IF(患者数!$X25=0,"…",患者数!Y25/患者数!$X25*100)</f>
        <v>100</v>
      </c>
      <c r="Z25" s="45">
        <f>+患者数!Z25</f>
        <v>517</v>
      </c>
      <c r="AA25" s="46">
        <f>IF(患者数!$Z25=0,"…",患者数!AA25/患者数!$Z25*100)</f>
        <v>6.9632495164410058</v>
      </c>
      <c r="AB25" s="46">
        <f>IF(患者数!$Z25=0,"…",患者数!AB25/患者数!$Z25*100)</f>
        <v>7.7369439071566735</v>
      </c>
      <c r="AC25" s="46">
        <f>IF(患者数!$Z25=0,"…",患者数!AC25/患者数!$Z25*100)</f>
        <v>7.9303675048355888</v>
      </c>
      <c r="AD25" s="46">
        <f>IF(患者数!$Z25=0,"…",患者数!AD25/患者数!$Z25*100)</f>
        <v>0.77369439071566737</v>
      </c>
      <c r="AE25" s="46">
        <f>IF(患者数!$Z25=0,"…",患者数!AE25/患者数!$Z25*100)</f>
        <v>0</v>
      </c>
      <c r="AF25" s="46">
        <f>IF($E25=0,"…",患者数!AF25/患者数!$E25*100)</f>
        <v>0</v>
      </c>
      <c r="AG25" s="46">
        <f>IF($E25=0,"…",患者数!AG25/患者数!$E25*100)</f>
        <v>1.7110266159695817</v>
      </c>
      <c r="AH25" s="46">
        <f>IF($E25=0,"…",患者数!AH25/患者数!$E25*100)</f>
        <v>1.520912547528517</v>
      </c>
      <c r="AI25" s="46">
        <f>IF($E25=0,"…",患者数!AI25/患者数!$E25*100)</f>
        <v>1.1406844106463878</v>
      </c>
      <c r="AJ25" s="45">
        <f>+患者数!AJ25</f>
        <v>395</v>
      </c>
      <c r="AK25" s="23">
        <f>IF(患者数!E25=0,"…",患者数!AK25/患者数!$E25*100)</f>
        <v>0</v>
      </c>
      <c r="AL25" s="24" t="str">
        <f>IF(患者数!AL25=0,"-",患者数!AL25/患者数!$AJ25*100)</f>
        <v>-</v>
      </c>
      <c r="AM25" s="45">
        <f>+患者数!AM25</f>
        <v>116</v>
      </c>
      <c r="AN25" s="24">
        <f>IF(患者数!$E25=0,"…",患者数!AN25/患者数!$E25*100)</f>
        <v>6.2737642585551328</v>
      </c>
      <c r="AO25" s="46">
        <f>IF(患者数!$AM25=0,"…",患者数!AO25/患者数!$AM25*100)</f>
        <v>5.1724137931034484</v>
      </c>
      <c r="AP25" s="45">
        <f>+患者数!AP25</f>
        <v>531</v>
      </c>
      <c r="AQ25" s="46">
        <f>IF(患者数!$AP25=0,"…",患者数!AQ25/患者数!$AP25*100)</f>
        <v>3.5781544256120528</v>
      </c>
      <c r="AR25" s="46">
        <f>IF(患者数!$AP25=0,"…",患者数!AR25/患者数!$AP25*100)</f>
        <v>0.37664783427495291</v>
      </c>
      <c r="AS25" s="46">
        <f>IF($E25=0,"…",患者数!AS25/患者数!$E25*100)</f>
        <v>3.8022813688212929</v>
      </c>
      <c r="AT25" s="46">
        <f>IF($E25=0,"…",患者数!AT25/患者数!$E25*100)</f>
        <v>0.95057034220532322</v>
      </c>
      <c r="AU25" s="46" t="s">
        <v>76</v>
      </c>
      <c r="AV25" s="46" t="s">
        <v>76</v>
      </c>
      <c r="AW25" s="47">
        <f>+患者数!AW25</f>
        <v>520</v>
      </c>
      <c r="AX25" s="46">
        <f>IF($AW25=0,"…",患者数!AX25/$AW25*100)</f>
        <v>26.53846153846154</v>
      </c>
      <c r="AY25" s="46">
        <f>IF($AW25=0,"…",患者数!AY25/$AW25*100)</f>
        <v>17.115384615384617</v>
      </c>
      <c r="AZ25" s="46">
        <f>IF($AW25=0,"…",患者数!AZ25/$AW25*100)</f>
        <v>2.8846153846153846</v>
      </c>
      <c r="BA25" s="46">
        <f>IF($AW25=0,"…",患者数!BA25/$AW25*100)</f>
        <v>2.1153846153846154</v>
      </c>
      <c r="BB25" s="46">
        <f>IF($AW25=0,"…",患者数!BB25/$AW25*100)</f>
        <v>9.0384615384615383</v>
      </c>
      <c r="BC25" s="46">
        <f>IF($AW25=0,"…",患者数!BC25/$AW25*100)</f>
        <v>3.2692307692307696</v>
      </c>
      <c r="BD25" s="46">
        <f>IF($AW25=0,"…",患者数!BD25/$AW25*100)</f>
        <v>0.57692307692307698</v>
      </c>
      <c r="BE25" s="46">
        <f>IF($AW25=0,"…",患者数!BE25/$AW25*100)</f>
        <v>3.8461538461538463</v>
      </c>
      <c r="BF25" s="46">
        <f>IF($AW25=0,"…",患者数!BF25/$AW25*100)</f>
        <v>0.19230769230769232</v>
      </c>
      <c r="BG25" s="46">
        <f>IF($AW25=0,"…",患者数!BG25/$AW25*100)</f>
        <v>8.6538461538461533</v>
      </c>
      <c r="BH25" s="46">
        <f>IF($AW25=0,"…",患者数!BH25/$AW25)</f>
        <v>7.6923076923076927E-3</v>
      </c>
      <c r="BI25" s="46">
        <f>IF($AW25=0,"…",患者数!BI25/$AW25)</f>
        <v>0</v>
      </c>
      <c r="BJ25" s="46">
        <f>IF($AW25=0,"…",患者数!BJ25/$AW25)</f>
        <v>3.4615384615384617E-2</v>
      </c>
    </row>
    <row r="26" spans="1:62" s="16" customFormat="1" ht="18" customHeight="1" x14ac:dyDescent="0.15">
      <c r="A26" s="93"/>
      <c r="B26" s="101"/>
      <c r="C26" s="48" t="s">
        <v>89</v>
      </c>
      <c r="D26" s="45">
        <f>+患者数!D26</f>
        <v>2105</v>
      </c>
      <c r="E26" s="45">
        <f>+患者数!E26</f>
        <v>1787</v>
      </c>
      <c r="F26" s="46">
        <f>IF($E26=0,"…",患者数!F26/患者数!$E26*100)</f>
        <v>0.44767767207610526</v>
      </c>
      <c r="G26" s="46">
        <f>IF($E26=0,"…",患者数!G26/患者数!$E26*100)</f>
        <v>0.11191941801902631</v>
      </c>
      <c r="H26" s="46">
        <f>IF($E26=0,"…",患者数!H26/患者数!$E26*100)</f>
        <v>34.13542249580302</v>
      </c>
      <c r="I26" s="46">
        <f>IF($E26=0,"…",患者数!I26/患者数!$E26*100)</f>
        <v>16.843872411863458</v>
      </c>
      <c r="J26" s="46">
        <f>IF($E26=0,"…",患者数!J26/患者数!$E26*100)</f>
        <v>4.0290990486849472</v>
      </c>
      <c r="K26" s="46">
        <f>IF($E26=0,"…",患者数!K26/患者数!$E26*100)</f>
        <v>25.797425853385565</v>
      </c>
      <c r="L26" s="45">
        <f>+患者数!L26</f>
        <v>378</v>
      </c>
      <c r="M26" s="46">
        <f>IF((患者数!$L26+患者数!$R26)=0,"…",患者数!M26/(患者数!$L26+患者数!$R26)*100)</f>
        <v>17.045454545454543</v>
      </c>
      <c r="N26" s="46">
        <f>IF((患者数!$L26+患者数!$R26)=0,"…",患者数!N26/(患者数!$L26+患者数!$R26)*100)</f>
        <v>12.310606060606061</v>
      </c>
      <c r="O26" s="46">
        <f>IF((患者数!$L26+患者数!$R26)=0,"…",患者数!O26/(患者数!$L26+患者数!$R26)*100)</f>
        <v>25.946969696969695</v>
      </c>
      <c r="P26" s="46">
        <f>IF((患者数!$L26+患者数!$R26)=0,"…",患者数!P26/(患者数!$L26+患者数!$R26)*100)</f>
        <v>15.340909090909092</v>
      </c>
      <c r="Q26" s="46">
        <f>IF((患者数!$L26+患者数!$R26)=0,"…",患者数!Q26/(患者数!$L26+患者数!$R26)*100)</f>
        <v>10.037878787878787</v>
      </c>
      <c r="R26" s="46">
        <f>IF((患者数!$L26+患者数!$R26)=0,"…",患者数!R26/(患者数!$L26+患者数!$R26)*100)</f>
        <v>28.40909090909091</v>
      </c>
      <c r="S26" s="45">
        <f>+患者数!S26</f>
        <v>1683</v>
      </c>
      <c r="T26" s="46">
        <f>IF(患者数!$S26=0,"…",患者数!T26/患者数!$S26*100)</f>
        <v>21.449792038027333</v>
      </c>
      <c r="U26" s="46">
        <f>IF(患者数!$S26=0,"…",患者数!U26/患者数!$S26*100)</f>
        <v>0.41592394533571003</v>
      </c>
      <c r="V26" s="46">
        <f>IF(患者数!$S26=0,"…",患者数!V26/患者数!$S26*100)</f>
        <v>3.2085561497326207</v>
      </c>
      <c r="W26" s="46">
        <f>IF(患者数!$S26=0,"…",患者数!W26/患者数!$S26*100)</f>
        <v>21.390374331550802</v>
      </c>
      <c r="X26" s="45">
        <f>+患者数!X26</f>
        <v>334</v>
      </c>
      <c r="Y26" s="46">
        <f>IF(患者数!$X26=0,"…",患者数!Y26/患者数!$X26*100)</f>
        <v>7.1856287425149699</v>
      </c>
      <c r="Z26" s="45">
        <f>+患者数!Z26</f>
        <v>1653</v>
      </c>
      <c r="AA26" s="46">
        <f>IF(患者数!$Z26=0,"…",患者数!AA26/患者数!$Z26*100)</f>
        <v>11.373260738052027</v>
      </c>
      <c r="AB26" s="46">
        <f>IF(患者数!$Z26=0,"…",患者数!AB26/患者数!$Z26*100)</f>
        <v>7.2595281306715069</v>
      </c>
      <c r="AC26" s="46">
        <f>IF(患者数!$Z26=0,"…",患者数!AC26/患者数!$Z26*100)</f>
        <v>10.102843315184513</v>
      </c>
      <c r="AD26" s="46">
        <f>IF(患者数!$Z26=0,"…",患者数!AD26/患者数!$Z26*100)</f>
        <v>1.3309134906231095</v>
      </c>
      <c r="AE26" s="46">
        <f>IF(患者数!$Z26=0,"…",患者数!AE26/患者数!$Z26*100)</f>
        <v>0.12099213551119178</v>
      </c>
      <c r="AF26" s="46">
        <f>IF($E26=0,"…",患者数!AF26/患者数!$E26*100)</f>
        <v>0</v>
      </c>
      <c r="AG26" s="46">
        <f>IF($E26=0,"…",患者数!AG26/患者数!$E26*100)</f>
        <v>1.6787912702853944</v>
      </c>
      <c r="AH26" s="46">
        <f>IF($E26=0,"…",患者数!AH26/患者数!$E26*100)</f>
        <v>0.16787912702853947</v>
      </c>
      <c r="AI26" s="46">
        <f>IF($E26=0,"…",患者数!AI26/患者数!$E26*100)</f>
        <v>0.44767767207610526</v>
      </c>
      <c r="AJ26" s="45">
        <f>+患者数!AJ26</f>
        <v>1335</v>
      </c>
      <c r="AK26" s="23">
        <f>IF(患者数!E26=0,"…",患者数!AK26/患者数!$E26*100)</f>
        <v>0</v>
      </c>
      <c r="AL26" s="24" t="str">
        <f>IF(患者数!AL26=0,"-",患者数!AL26/患者数!$AJ26*100)</f>
        <v>-</v>
      </c>
      <c r="AM26" s="45">
        <f>+患者数!AM26</f>
        <v>396</v>
      </c>
      <c r="AN26" s="24">
        <f>IF(患者数!$E26=0,"…",患者数!AN26/患者数!$E26*100)</f>
        <v>12.81477336317851</v>
      </c>
      <c r="AO26" s="46">
        <f>IF(患者数!$AM26=0,"…",患者数!AO26/患者数!$AM26*100)</f>
        <v>9.0909090909090917</v>
      </c>
      <c r="AP26" s="45">
        <f>+患者数!AP26</f>
        <v>1631</v>
      </c>
      <c r="AQ26" s="46">
        <f>IF(患者数!$AP26=0,"…",患者数!AQ26/患者数!$AP26*100)</f>
        <v>3.2495401594114042</v>
      </c>
      <c r="AR26" s="46">
        <f>IF(患者数!$AP26=0,"…",患者数!AR26/患者数!$AP26*100)</f>
        <v>1.1649294911097487</v>
      </c>
      <c r="AS26" s="46">
        <f>IF($E26=0,"…",患者数!AS26/患者数!$E26*100)</f>
        <v>6.5472859541130388</v>
      </c>
      <c r="AT26" s="46">
        <f>IF($E26=0,"…",患者数!AT26/患者数!$E26*100)</f>
        <v>2.2383883603805259</v>
      </c>
      <c r="AU26" s="46" t="s">
        <v>76</v>
      </c>
      <c r="AV26" s="46" t="s">
        <v>76</v>
      </c>
      <c r="AW26" s="47">
        <f>+患者数!AW26</f>
        <v>1624</v>
      </c>
      <c r="AX26" s="46">
        <f>IF($AW26=0,"…",患者数!AX26/$AW26*100)</f>
        <v>12.253694581280788</v>
      </c>
      <c r="AY26" s="46">
        <f>IF($AW26=0,"…",患者数!AY26/$AW26*100)</f>
        <v>5.110837438423645</v>
      </c>
      <c r="AZ26" s="46">
        <f>IF($AW26=0,"…",患者数!AZ26/$AW26*100)</f>
        <v>7.6354679802955667</v>
      </c>
      <c r="BA26" s="46">
        <f>IF($AW26=0,"…",患者数!BA26/$AW26*100)</f>
        <v>2.0935960591133003</v>
      </c>
      <c r="BB26" s="46">
        <f>IF($AW26=0,"…",患者数!BB26/$AW26*100)</f>
        <v>16.133004926108374</v>
      </c>
      <c r="BC26" s="46">
        <f>IF($AW26=0,"…",患者数!BC26/$AW26*100)</f>
        <v>12.315270935960591</v>
      </c>
      <c r="BD26" s="46">
        <f>IF($AW26=0,"…",患者数!BD26/$AW26*100)</f>
        <v>0.67733990147783252</v>
      </c>
      <c r="BE26" s="46">
        <f>IF($AW26=0,"…",患者数!BE26/$AW26*100)</f>
        <v>11.145320197044335</v>
      </c>
      <c r="BF26" s="46">
        <f>IF($AW26=0,"…",患者数!BF26/$AW26*100)</f>
        <v>3.0172413793103448</v>
      </c>
      <c r="BG26" s="46">
        <f>IF($AW26=0,"…",患者数!BG26/$AW26*100)</f>
        <v>4.2487684729064039</v>
      </c>
      <c r="BH26" s="46">
        <f>IF($AW26=0,"…",患者数!BH26/$AW26)</f>
        <v>9.2364532019704442E-3</v>
      </c>
      <c r="BI26" s="46">
        <f>IF($AW26=0,"…",患者数!BI26/$AW26)</f>
        <v>0</v>
      </c>
      <c r="BJ26" s="46">
        <f>IF($AW26=0,"…",患者数!BJ26/$AW26)</f>
        <v>3.2635467980295568E-2</v>
      </c>
    </row>
    <row r="27" spans="1:62" s="16" customFormat="1" ht="18" customHeight="1" x14ac:dyDescent="0.15">
      <c r="A27" s="93"/>
      <c r="B27" s="101"/>
      <c r="C27" s="48" t="s">
        <v>90</v>
      </c>
      <c r="D27" s="45">
        <f>+患者数!D27</f>
        <v>10329</v>
      </c>
      <c r="E27" s="45">
        <f>+患者数!E27</f>
        <v>9969</v>
      </c>
      <c r="F27" s="46">
        <f>IF($E27=0,"…",患者数!F27/患者数!$E27*100)</f>
        <v>0.49152372354298324</v>
      </c>
      <c r="G27" s="46">
        <f>IF($E27=0,"…",患者数!G27/患者数!$E27*100)</f>
        <v>3.7415989567659742</v>
      </c>
      <c r="H27" s="46">
        <f>IF($E27=0,"…",患者数!H27/患者数!$E27*100)</f>
        <v>1.1937004714615307</v>
      </c>
      <c r="I27" s="46">
        <f>IF($E27=0,"…",患者数!I27/患者数!$E27*100)</f>
        <v>0.75233222991272952</v>
      </c>
      <c r="J27" s="46">
        <f>IF($E27=0,"…",患者数!J27/患者数!$E27*100)</f>
        <v>0.35108837395927378</v>
      </c>
      <c r="K27" s="46">
        <f>IF($E27=0,"…",患者数!K27/患者数!$E27*100)</f>
        <v>0.34105727756043736</v>
      </c>
      <c r="L27" s="45">
        <f>+患者数!L27</f>
        <v>6364</v>
      </c>
      <c r="M27" s="46">
        <f>IF((患者数!$L27+患者数!$R27)=0,"…",患者数!M27/(患者数!$L27+患者数!$R27)*100)</f>
        <v>34.256055363321799</v>
      </c>
      <c r="N27" s="46">
        <f>IF((患者数!$L27+患者数!$R27)=0,"…",患者数!N27/(患者数!$L27+患者数!$R27)*100)</f>
        <v>16.6584280771132</v>
      </c>
      <c r="O27" s="46">
        <f>IF((患者数!$L27+患者数!$R27)=0,"…",患者数!O27/(患者数!$L27+患者数!$R27)*100)</f>
        <v>19.389520514087987</v>
      </c>
      <c r="P27" s="46">
        <f>IF((患者数!$L27+患者数!$R27)=0,"…",患者数!P27/(患者数!$L27+患者数!$R27)*100)</f>
        <v>8.3415719228868017</v>
      </c>
      <c r="Q27" s="46">
        <f>IF((患者数!$L27+患者数!$R27)=0,"…",患者数!Q27/(患者数!$L27+患者数!$R27)*100)</f>
        <v>4.560059317844785</v>
      </c>
      <c r="R27" s="46">
        <f>IF((患者数!$L27+患者数!$R27)=0,"…",患者数!R27/(患者数!$L27+患者数!$R27)*100)</f>
        <v>21.354424122590213</v>
      </c>
      <c r="S27" s="45">
        <f>+患者数!S27</f>
        <v>9736</v>
      </c>
      <c r="T27" s="46">
        <f>IF(患者数!$S27=0,"…",患者数!T27/患者数!$S27*100)</f>
        <v>8.4428923582580104</v>
      </c>
      <c r="U27" s="46">
        <f>IF(患者数!$S27=0,"…",患者数!U27/患者数!$S27*100)</f>
        <v>0.11298274445357437</v>
      </c>
      <c r="V27" s="46">
        <f>IF(患者数!$S27=0,"…",患者数!V27/患者数!$S27*100)</f>
        <v>2.5369761709120788</v>
      </c>
      <c r="W27" s="46">
        <f>IF(患者数!$S27=0,"…",患者数!W27/患者数!$S27*100)</f>
        <v>6.8714050944946594</v>
      </c>
      <c r="X27" s="45">
        <f>+患者数!X27</f>
        <v>5370</v>
      </c>
      <c r="Y27" s="46">
        <f>IF(患者数!$X27=0,"…",患者数!Y27/患者数!$X27*100)</f>
        <v>1.7877094972067038</v>
      </c>
      <c r="Z27" s="45">
        <f>+患者数!Z27</f>
        <v>9622</v>
      </c>
      <c r="AA27" s="46">
        <f>IF(患者数!$Z27=0,"…",患者数!AA27/患者数!$Z27*100)</f>
        <v>9.9771357306173361</v>
      </c>
      <c r="AB27" s="46">
        <f>IF(患者数!$Z27=0,"…",患者数!AB27/患者数!$Z27*100)</f>
        <v>7.2126377052587811</v>
      </c>
      <c r="AC27" s="46">
        <f>IF(患者数!$Z27=0,"…",患者数!AC27/患者数!$Z27*100)</f>
        <v>7.6387445437538979</v>
      </c>
      <c r="AD27" s="46">
        <f>IF(患者数!$Z27=0,"…",患者数!AD27/患者数!$Z27*100)</f>
        <v>0.87299937642901682</v>
      </c>
      <c r="AE27" s="46">
        <f>IF(患者数!$Z27=0,"…",患者数!AE27/患者数!$Z27*100)</f>
        <v>0.14549989607150279</v>
      </c>
      <c r="AF27" s="46">
        <f>IF($E27=0,"…",患者数!AF27/患者数!$E27*100)</f>
        <v>5.0155481994181961E-2</v>
      </c>
      <c r="AG27" s="46">
        <f>IF($E27=0,"…",患者数!AG27/患者数!$E27*100)</f>
        <v>2.2168723041428429</v>
      </c>
      <c r="AH27" s="46">
        <f>IF($E27=0,"…",患者数!AH27/患者数!$E27*100)</f>
        <v>0.2507774099709098</v>
      </c>
      <c r="AI27" s="46">
        <f>IF($E27=0,"…",患者数!AI27/患者数!$E27*100)</f>
        <v>9.0279867589527524E-2</v>
      </c>
      <c r="AJ27" s="45">
        <f>+患者数!AJ27</f>
        <v>6725</v>
      </c>
      <c r="AK27" s="23">
        <f>IF(患者数!E27=0,"…",患者数!AK27/患者数!$E27*100)</f>
        <v>0</v>
      </c>
      <c r="AL27" s="24" t="str">
        <f>IF(患者数!AL27=0,"-",患者数!AL27/患者数!$AJ27*100)</f>
        <v>-</v>
      </c>
      <c r="AM27" s="45">
        <f>+患者数!AM27</f>
        <v>2773</v>
      </c>
      <c r="AN27" s="24">
        <f>IF(患者数!$E27=0,"…",患者数!AN27/患者数!$E27*100)</f>
        <v>7.6637576487110044</v>
      </c>
      <c r="AO27" s="46">
        <f>IF(患者数!$AM27=0,"…",患者数!AO27/患者数!$AM27*100)</f>
        <v>5.8781103498016591</v>
      </c>
      <c r="AP27" s="45">
        <f>+患者数!AP27</f>
        <v>9876</v>
      </c>
      <c r="AQ27" s="46">
        <f>IF(患者数!$AP27=0,"…",患者数!AQ27/患者数!$AP27*100)</f>
        <v>2.0757391656541109</v>
      </c>
      <c r="AR27" s="46">
        <f>IF(患者数!$AP27=0,"…",患者数!AR27/患者数!$AP27*100)</f>
        <v>0.51640340218712033</v>
      </c>
      <c r="AS27" s="46">
        <f>IF($E27=0,"…",患者数!AS27/患者数!$E27*100)</f>
        <v>2.7284582204834988</v>
      </c>
      <c r="AT27" s="46">
        <f>IF($E27=0,"…",患者数!AT27/患者数!$E27*100)</f>
        <v>0.64199016952552912</v>
      </c>
      <c r="AU27" s="46" t="s">
        <v>76</v>
      </c>
      <c r="AV27" s="46" t="s">
        <v>76</v>
      </c>
      <c r="AW27" s="47">
        <f>+患者数!AW27</f>
        <v>9729</v>
      </c>
      <c r="AX27" s="46">
        <f>IF($AW27=0,"…",患者数!AX27/$AW27*100)</f>
        <v>16.56902045431185</v>
      </c>
      <c r="AY27" s="46">
        <f>IF($AW27=0,"…",患者数!AY27/$AW27*100)</f>
        <v>14.811388631925171</v>
      </c>
      <c r="AZ27" s="46">
        <f>IF($AW27=0,"…",患者数!AZ27/$AW27*100)</f>
        <v>10.16548463356974</v>
      </c>
      <c r="BA27" s="46">
        <f>IF($AW27=0,"…",患者数!BA27/$AW27*100)</f>
        <v>5.1906670778086133</v>
      </c>
      <c r="BB27" s="46">
        <f>IF($AW27=0,"…",患者数!BB27/$AW27*100)</f>
        <v>25.059101654846334</v>
      </c>
      <c r="BC27" s="46">
        <f>IF($AW27=0,"…",患者数!BC27/$AW27*100)</f>
        <v>8.3872957138452051</v>
      </c>
      <c r="BD27" s="46">
        <f>IF($AW27=0,"…",患者数!BD27/$AW27*100)</f>
        <v>0.55504162812210911</v>
      </c>
      <c r="BE27" s="46">
        <f>IF($AW27=0,"…",患者数!BE27/$AW27*100)</f>
        <v>12.385651146058176</v>
      </c>
      <c r="BF27" s="46">
        <f>IF($AW27=0,"…",患者数!BF27/$AW27*100)</f>
        <v>1.9837598931030938</v>
      </c>
      <c r="BG27" s="46">
        <f>IF($AW27=0,"…",患者数!BG27/$AW27*100)</f>
        <v>6.9071847055195814</v>
      </c>
      <c r="BH27" s="46">
        <f>IF($AW27=0,"…",患者数!BH27/$AW27)</f>
        <v>2.1276595744680851E-2</v>
      </c>
      <c r="BI27" s="46">
        <f>IF($AW27=0,"…",患者数!BI27/$AW27)</f>
        <v>8.2228389351423584E-4</v>
      </c>
      <c r="BJ27" s="46">
        <f>IF($AW27=0,"…",患者数!BJ27/$AW27)</f>
        <v>3.2377428307123035E-2</v>
      </c>
    </row>
    <row r="28" spans="1:62" s="16" customFormat="1" ht="18" customHeight="1" x14ac:dyDescent="0.15">
      <c r="A28" s="93"/>
      <c r="B28" s="102"/>
      <c r="C28" s="48" t="s">
        <v>91</v>
      </c>
      <c r="D28" s="45">
        <f>+患者数!D28</f>
        <v>192</v>
      </c>
      <c r="E28" s="45">
        <f>+患者数!E28</f>
        <v>62</v>
      </c>
      <c r="F28" s="46">
        <f>IF($E28=0,"…",患者数!F28/患者数!$E28*100)</f>
        <v>0</v>
      </c>
      <c r="G28" s="46">
        <f>IF($E28=0,"…",患者数!G28/患者数!$E28*100)</f>
        <v>12.903225806451612</v>
      </c>
      <c r="H28" s="46">
        <f>IF($E28=0,"…",患者数!H28/患者数!$E28*100)</f>
        <v>1.6129032258064515</v>
      </c>
      <c r="I28" s="46">
        <f>IF($E28=0,"…",患者数!I28/患者数!$E28*100)</f>
        <v>1.6129032258064515</v>
      </c>
      <c r="J28" s="46">
        <f>IF($E28=0,"…",患者数!J28/患者数!$E28*100)</f>
        <v>0</v>
      </c>
      <c r="K28" s="46">
        <f>IF($E28=0,"…",患者数!K28/患者数!$E28*100)</f>
        <v>0</v>
      </c>
      <c r="L28" s="45">
        <f>+患者数!L28</f>
        <v>57</v>
      </c>
      <c r="M28" s="46">
        <f>IF((患者数!$L28+患者数!$R28)=0,"…",患者数!M28/(患者数!$L28+患者数!$R28)*100)</f>
        <v>42.1875</v>
      </c>
      <c r="N28" s="46">
        <f>IF((患者数!$L28+患者数!$R28)=0,"…",患者数!N28/(患者数!$L28+患者数!$R28)*100)</f>
        <v>10.9375</v>
      </c>
      <c r="O28" s="46">
        <f>IF((患者数!$L28+患者数!$R28)=0,"…",患者数!O28/(患者数!$L28+患者数!$R28)*100)</f>
        <v>15.625</v>
      </c>
      <c r="P28" s="46">
        <f>IF((患者数!$L28+患者数!$R28)=0,"…",患者数!P28/(患者数!$L28+患者数!$R28)*100)</f>
        <v>20.3125</v>
      </c>
      <c r="Q28" s="46">
        <f>IF((患者数!$L28+患者数!$R28)=0,"…",患者数!Q28/(患者数!$L28+患者数!$R28)*100)</f>
        <v>18.75</v>
      </c>
      <c r="R28" s="46">
        <f>IF((患者数!$L28+患者数!$R28)=0,"…",患者数!R28/(患者数!$L28+患者数!$R28)*100)</f>
        <v>10.9375</v>
      </c>
      <c r="S28" s="45">
        <f>+患者数!S28</f>
        <v>59</v>
      </c>
      <c r="T28" s="46">
        <f>IF(患者数!$S28=0,"…",患者数!T28/患者数!$S28*100)</f>
        <v>23.728813559322035</v>
      </c>
      <c r="U28" s="46">
        <f>IF(患者数!$S28=0,"…",患者数!U28/患者数!$S28*100)</f>
        <v>0</v>
      </c>
      <c r="V28" s="46">
        <f>IF(患者数!$S28=0,"…",患者数!V28/患者数!$S28*100)</f>
        <v>15.254237288135593</v>
      </c>
      <c r="W28" s="46">
        <f>IF(患者数!$S28=0,"…",患者数!W28/患者数!$S28*100)</f>
        <v>8.4745762711864394</v>
      </c>
      <c r="X28" s="45">
        <f>+患者数!X28</f>
        <v>38</v>
      </c>
      <c r="Y28" s="46">
        <f>IF(患者数!$X28=0,"…",患者数!Y28/患者数!$X28*100)</f>
        <v>0</v>
      </c>
      <c r="Z28" s="45">
        <f>+患者数!Z28</f>
        <v>61</v>
      </c>
      <c r="AA28" s="46">
        <f>IF(患者数!$Z28=0,"…",患者数!AA28/患者数!$Z28*100)</f>
        <v>4.918032786885246</v>
      </c>
      <c r="AB28" s="46">
        <f>IF(患者数!$Z28=0,"…",患者数!AB28/患者数!$Z28*100)</f>
        <v>19.672131147540984</v>
      </c>
      <c r="AC28" s="46">
        <f>IF(患者数!$Z28=0,"…",患者数!AC28/患者数!$Z28*100)</f>
        <v>19.672131147540984</v>
      </c>
      <c r="AD28" s="46">
        <f>IF(患者数!$Z28=0,"…",患者数!AD28/患者数!$Z28*100)</f>
        <v>0</v>
      </c>
      <c r="AE28" s="46">
        <f>IF(患者数!$Z28=0,"…",患者数!AE28/患者数!$Z28*100)</f>
        <v>0</v>
      </c>
      <c r="AF28" s="46">
        <f>IF($E28=0,"…",患者数!AF28/患者数!$E28*100)</f>
        <v>0</v>
      </c>
      <c r="AG28" s="46">
        <f>IF($E28=0,"…",患者数!AG28/患者数!$E28*100)</f>
        <v>6.4516129032258061</v>
      </c>
      <c r="AH28" s="46">
        <f>IF($E28=0,"…",患者数!AH28/患者数!$E28*100)</f>
        <v>4.838709677419355</v>
      </c>
      <c r="AI28" s="46">
        <f>IF($E28=0,"…",患者数!AI28/患者数!$E28*100)</f>
        <v>0</v>
      </c>
      <c r="AJ28" s="45">
        <f>+患者数!AJ28</f>
        <v>55</v>
      </c>
      <c r="AK28" s="23">
        <f>IF(患者数!E28=0,"…",患者数!AK28/患者数!$E28*100)</f>
        <v>0</v>
      </c>
      <c r="AL28" s="24" t="str">
        <f>IF(患者数!AL28=0,"-",患者数!AL28/患者数!$AJ28*100)</f>
        <v>-</v>
      </c>
      <c r="AM28" s="45">
        <f>+患者数!AM28</f>
        <v>2</v>
      </c>
      <c r="AN28" s="24">
        <f>IF(患者数!$E28=0,"…",患者数!AN28/患者数!$E28*100)</f>
        <v>4.838709677419355</v>
      </c>
      <c r="AO28" s="46">
        <f>IF(患者数!$AM28=0,"…",患者数!AO28/患者数!$AM28*100)</f>
        <v>0</v>
      </c>
      <c r="AP28" s="45">
        <f>+患者数!AP28</f>
        <v>61</v>
      </c>
      <c r="AQ28" s="46">
        <f>IF(患者数!$AP28=0,"…",患者数!AQ28/患者数!$AP28*100)</f>
        <v>1.639344262295082</v>
      </c>
      <c r="AR28" s="46">
        <f>IF(患者数!$AP28=0,"…",患者数!AR28/患者数!$AP28*100)</f>
        <v>0</v>
      </c>
      <c r="AS28" s="46">
        <f>IF($E28=0,"…",患者数!AS28/患者数!$E28*100)</f>
        <v>11.29032258064516</v>
      </c>
      <c r="AT28" s="46">
        <f>IF($E28=0,"…",患者数!AT28/患者数!$E28*100)</f>
        <v>0</v>
      </c>
      <c r="AU28" s="46" t="s">
        <v>76</v>
      </c>
      <c r="AV28" s="46" t="s">
        <v>76</v>
      </c>
      <c r="AW28" s="47">
        <f>+患者数!AW28</f>
        <v>59</v>
      </c>
      <c r="AX28" s="46">
        <f>IF($AW28=0,"…",患者数!AX28/$AW28*100)</f>
        <v>35.593220338983052</v>
      </c>
      <c r="AY28" s="46">
        <f>IF($AW28=0,"…",患者数!AY28/$AW28*100)</f>
        <v>18.64406779661017</v>
      </c>
      <c r="AZ28" s="46">
        <f>IF($AW28=0,"…",患者数!AZ28/$AW28*100)</f>
        <v>13.559322033898304</v>
      </c>
      <c r="BA28" s="46">
        <f>IF($AW28=0,"…",患者数!BA28/$AW28*100)</f>
        <v>1.6949152542372881</v>
      </c>
      <c r="BB28" s="46">
        <f>IF($AW28=0,"…",患者数!BB28/$AW28*100)</f>
        <v>62.711864406779661</v>
      </c>
      <c r="BC28" s="46">
        <f>IF($AW28=0,"…",患者数!BC28/$AW28*100)</f>
        <v>1.6949152542372881</v>
      </c>
      <c r="BD28" s="46">
        <f>IF($AW28=0,"…",患者数!BD28/$AW28*100)</f>
        <v>0</v>
      </c>
      <c r="BE28" s="46">
        <f>IF($AW28=0,"…",患者数!BE28/$AW28*100)</f>
        <v>6.7796610169491522</v>
      </c>
      <c r="BF28" s="46">
        <f>IF($AW28=0,"…",患者数!BF28/$AW28*100)</f>
        <v>0</v>
      </c>
      <c r="BG28" s="46">
        <f>IF($AW28=0,"…",患者数!BG28/$AW28*100)</f>
        <v>27.118644067796609</v>
      </c>
      <c r="BH28" s="46">
        <f>IF($AW28=0,"…",患者数!BH28/$AW28)</f>
        <v>1.6949152542372881E-2</v>
      </c>
      <c r="BI28" s="46">
        <f>IF($AW28=0,"…",患者数!BI28/$AW28)</f>
        <v>0</v>
      </c>
      <c r="BJ28" s="46">
        <f>IF($AW28=0,"…",患者数!BJ28/$AW28)</f>
        <v>0.20338983050847459</v>
      </c>
    </row>
    <row r="29" spans="1:62" s="16" customFormat="1" ht="18" customHeight="1" x14ac:dyDescent="0.15">
      <c r="A29" s="94"/>
      <c r="B29" s="103" t="s">
        <v>92</v>
      </c>
      <c r="C29" s="104"/>
      <c r="D29" s="45">
        <f>+患者数!D29</f>
        <v>979670</v>
      </c>
      <c r="E29" s="45">
        <f>+患者数!E29</f>
        <v>955279</v>
      </c>
      <c r="F29" s="46">
        <f>IF($E29=0,"…",患者数!F29/患者数!$E29*100)</f>
        <v>9.2224365865888391E-2</v>
      </c>
      <c r="G29" s="46">
        <f>IF($E29=0,"…",患者数!G29/患者数!$E29*100)</f>
        <v>1.1946248164148903</v>
      </c>
      <c r="H29" s="46">
        <f>IF($E29=0,"…",患者数!H29/患者数!$E29*100)</f>
        <v>1.4687855589832919</v>
      </c>
      <c r="I29" s="46">
        <f>IF($E29=0,"…",患者数!I29/患者数!$E29*100)</f>
        <v>0.96935031545757833</v>
      </c>
      <c r="J29" s="46">
        <f>IF($E29=0,"…",患者数!J29/患者数!$E29*100)</f>
        <v>0.11012489544939227</v>
      </c>
      <c r="K29" s="46">
        <f>IF($E29=0,"…",患者数!K29/患者数!$E29*100)</f>
        <v>0.23762691318452517</v>
      </c>
      <c r="L29" s="45">
        <f>+患者数!L29</f>
        <v>809232</v>
      </c>
      <c r="M29" s="46">
        <f>IF((患者数!$L29+患者数!$R29)=0,"…",患者数!M29/(患者数!$L29+患者数!$R29)*100)</f>
        <v>45.24805913117639</v>
      </c>
      <c r="N29" s="46">
        <f>IF((患者数!$L29+患者数!$R29)=0,"…",患者数!N29/(患者数!$L29+患者数!$R29)*100)</f>
        <v>12.262800118730587</v>
      </c>
      <c r="O29" s="46">
        <f>IF((患者数!$L29+患者数!$R29)=0,"…",患者数!O29/(患者数!$L29+患者数!$R29)*100)</f>
        <v>14.371940283531984</v>
      </c>
      <c r="P29" s="46">
        <f>IF((患者数!$L29+患者数!$R29)=0,"…",患者数!P29/(患者数!$L29+患者数!$R29)*100)</f>
        <v>12.694661722346016</v>
      </c>
      <c r="Q29" s="46">
        <f>IF((患者数!$L29+患者数!$R29)=0,"…",患者数!Q29/(患者数!$L29+患者数!$R29)*100)</f>
        <v>8.7378269794353614</v>
      </c>
      <c r="R29" s="46">
        <f>IF((患者数!$L29+患者数!$R29)=0,"…",患者数!R29/(患者数!$L29+患者数!$R29)*100)</f>
        <v>15.422016162410063</v>
      </c>
      <c r="S29" s="45">
        <f>+患者数!S29</f>
        <v>949062</v>
      </c>
      <c r="T29" s="46">
        <f>IF(患者数!$S29=0,"…",患者数!T29/患者数!$S29*100)</f>
        <v>9.3201497900031818</v>
      </c>
      <c r="U29" s="46">
        <f>IF(患者数!$S29=0,"…",患者数!U29/患者数!$S29*100)</f>
        <v>5.3315800232229288E-2</v>
      </c>
      <c r="V29" s="46">
        <f>IF(患者数!$S29=0,"…",患者数!V29/患者数!$S29*100)</f>
        <v>7.3263917425837297</v>
      </c>
      <c r="W29" s="46">
        <f>IF(患者数!$S29=0,"…",患者数!W29/患者数!$S29*100)</f>
        <v>2.3635968988327423</v>
      </c>
      <c r="X29" s="45">
        <f>+患者数!X29</f>
        <v>637113</v>
      </c>
      <c r="Y29" s="46">
        <f>IF(患者数!$X29=0,"…",患者数!Y29/患者数!$X29*100)</f>
        <v>0.60852627398907266</v>
      </c>
      <c r="Z29" s="45">
        <f>+患者数!Z29</f>
        <v>950296</v>
      </c>
      <c r="AA29" s="46">
        <f>IF(患者数!$Z29=0,"…",患者数!AA29/患者数!$Z29*100)</f>
        <v>7.6658535866719415</v>
      </c>
      <c r="AB29" s="46">
        <f>IF(患者数!$Z29=0,"…",患者数!AB29/患者数!$Z29*100)</f>
        <v>17.873694091104245</v>
      </c>
      <c r="AC29" s="46">
        <f>IF(患者数!$Z29=0,"…",患者数!AC29/患者数!$Z29*100)</f>
        <v>15.930510072651046</v>
      </c>
      <c r="AD29" s="46">
        <f>IF(患者数!$Z29=0,"…",患者数!AD29/患者数!$Z29*100)</f>
        <v>2.6525419448256122</v>
      </c>
      <c r="AE29" s="46">
        <f>IF(患者数!$Z29=0,"…",患者数!AE29/患者数!$Z29*100)</f>
        <v>0.16679013696785</v>
      </c>
      <c r="AF29" s="46">
        <f>IF($E29=0,"…",患者数!AF29/患者数!$E29*100)</f>
        <v>4.7001975339141758E-2</v>
      </c>
      <c r="AG29" s="46">
        <f>IF($E29=0,"…",患者数!AG29/患者数!$E29*100)</f>
        <v>3.9836529432762577</v>
      </c>
      <c r="AH29" s="46">
        <f>IF($E29=0,"…",患者数!AH29/患者数!$E29*100)</f>
        <v>0.50833316758768898</v>
      </c>
      <c r="AI29" s="46">
        <f>IF($E29=0,"…",患者数!AI29/患者数!$E29*100)</f>
        <v>0.34523945360465369</v>
      </c>
      <c r="AJ29" s="45">
        <f>+患者数!AJ29</f>
        <v>872673.38</v>
      </c>
      <c r="AK29" s="23">
        <f>IF(患者数!E29=0,"…",患者数!AK29/患者数!$E29*100)</f>
        <v>0</v>
      </c>
      <c r="AL29" s="46">
        <f>IF(患者数!AL29=0,"-",患者数!AL29/患者数!$AJ29*100)</f>
        <v>0.17658382108550166</v>
      </c>
      <c r="AM29" s="45">
        <f>+患者数!AM29</f>
        <v>222783</v>
      </c>
      <c r="AN29" s="24">
        <f>IF(患者数!$E29=0,"…",患者数!AN29/患者数!$E29*100)</f>
        <v>0.84080148312691894</v>
      </c>
      <c r="AO29" s="46">
        <f>IF(患者数!$AM29=0,"…",患者数!AO29/患者数!$AM29*100)</f>
        <v>1.8417024638325186</v>
      </c>
      <c r="AP29" s="45">
        <f>+患者数!AP29</f>
        <v>960581.34</v>
      </c>
      <c r="AQ29" s="46">
        <f>IF(患者数!$AP29=0,"…",患者数!AQ29/患者数!$AP29*100)</f>
        <v>1.1548215167286093</v>
      </c>
      <c r="AR29" s="46">
        <f>IF(患者数!$AP29=0,"…",患者数!AR29/患者数!$AP29*100)</f>
        <v>0.11815761484602647</v>
      </c>
      <c r="AS29" s="46">
        <f>IF($E29=0,"…",患者数!AS29/患者数!$E29*100)</f>
        <v>2.8122674108820562</v>
      </c>
      <c r="AT29" s="46">
        <f>IF($E29=0,"…",患者数!AT29/患者数!$E29*100)</f>
        <v>0.31216011238601499</v>
      </c>
      <c r="AU29" s="46">
        <f>IF($E29=0,"…",患者数!AU29/患者数!$E29*100)</f>
        <v>0.14027315580055671</v>
      </c>
      <c r="AV29" s="46">
        <f>IF($E29=0,"…",患者数!AV29/患者数!$E29*100)</f>
        <v>1.2305305570414506</v>
      </c>
      <c r="AW29" s="47">
        <f>+患者数!AW29</f>
        <v>950733</v>
      </c>
      <c r="AX29" s="46">
        <f>IF($AW29=0,"…",患者数!AX29/$AW29*100)</f>
        <v>18.209318494256539</v>
      </c>
      <c r="AY29" s="46">
        <f>IF($AW29=0,"…",患者数!AY29/$AW29*100)</f>
        <v>13.00754260134023</v>
      </c>
      <c r="AZ29" s="46">
        <f>IF($AW29=0,"…",患者数!AZ29/$AW29*100)</f>
        <v>10.031523045902476</v>
      </c>
      <c r="BA29" s="46">
        <f>IF($AW29=0,"…",患者数!BA29/$AW29*100)</f>
        <v>1.8702411718116443</v>
      </c>
      <c r="BB29" s="46">
        <f>IF($AW29=0,"…",患者数!BB29/$AW29*100)</f>
        <v>9.69662355256418</v>
      </c>
      <c r="BC29" s="46">
        <f>IF($AW29=0,"…",患者数!BC29/$AW29*100)</f>
        <v>4.0422495064334569</v>
      </c>
      <c r="BD29" s="46">
        <f>IF($AW29=0,"…",患者数!BD29/$AW29*100)</f>
        <v>0.1901690590312948</v>
      </c>
      <c r="BE29" s="46">
        <f>IF($AW29=0,"…",患者数!BE29/$AW29*100)</f>
        <v>4.2866924783298783</v>
      </c>
      <c r="BF29" s="46">
        <f>IF($AW29=0,"…",患者数!BF29/$AW29*100)</f>
        <v>1.6776529267417879</v>
      </c>
      <c r="BG29" s="46">
        <f>IF($AW29=0,"…",患者数!BG29/$AW29*100)</f>
        <v>11.269935933642779</v>
      </c>
      <c r="BH29" s="46">
        <f>IF($AW29=0,"…",患者数!BH29/$AW29*100)</f>
        <v>2.4968103557991572</v>
      </c>
      <c r="BI29" s="46">
        <f>IF($AW29=0,"…",患者数!BI29/$AW29*100)</f>
        <v>0.11875047989288265</v>
      </c>
      <c r="BJ29" s="46">
        <f>IF($AW29=0,"…",患者数!BJ29/$AW29*100)</f>
        <v>5.1670658323630292</v>
      </c>
    </row>
    <row r="30" spans="1:62" s="16" customFormat="1" ht="18" customHeight="1" x14ac:dyDescent="0.15">
      <c r="A30" s="92" t="s">
        <v>93</v>
      </c>
      <c r="B30" s="95" t="s">
        <v>74</v>
      </c>
      <c r="C30" s="22" t="s">
        <v>75</v>
      </c>
      <c r="D30" s="23">
        <f>+患者数!D30</f>
        <v>52204</v>
      </c>
      <c r="E30" s="23">
        <f>+患者数!E30</f>
        <v>51737</v>
      </c>
      <c r="F30" s="24">
        <f>IF($E30=0,"…",患者数!F30/患者数!$E30*100)</f>
        <v>2.3194232367551269E-2</v>
      </c>
      <c r="G30" s="24">
        <f>IF($E30=0,"…",患者数!G30/患者数!$E30*100)</f>
        <v>0.73061831957786494</v>
      </c>
      <c r="H30" s="57">
        <f>IF($E30=0,"…",患者数!H30/患者数!$E30*100)</f>
        <v>0.85045518681021326</v>
      </c>
      <c r="I30" s="24">
        <f>IF($E30=0,"…",患者数!I30/患者数!$E30*100)</f>
        <v>0.30345787347546244</v>
      </c>
      <c r="J30" s="24">
        <f>IF($E30=0,"…",患者数!J30/患者数!$E30*100)</f>
        <v>7.1515549799949743E-2</v>
      </c>
      <c r="K30" s="24">
        <f>IF($E30=0,"…",患者数!K30/患者数!$E30*100)</f>
        <v>0.12176971992964415</v>
      </c>
      <c r="L30" s="23">
        <f>+患者数!L30</f>
        <v>50803</v>
      </c>
      <c r="M30" s="24">
        <f>IF((患者数!$L30+患者数!$R30)=0,"…",患者数!M30/(患者数!$L30+患者数!$R30)*100)</f>
        <v>70.46507140100347</v>
      </c>
      <c r="N30" s="24">
        <f>IF((患者数!$L30+患者数!$R30)=0,"…",患者数!N30/(患者数!$L30+患者数!$R30)*100)</f>
        <v>16.680818216904669</v>
      </c>
      <c r="O30" s="24">
        <f>IF((患者数!$L30+患者数!$R30)=0,"…",患者数!O30/(患者数!$L30+患者数!$R30)*100)</f>
        <v>8.708992666923967</v>
      </c>
      <c r="P30" s="24">
        <f>IF((患者数!$L30+患者数!$R30)=0,"…",患者数!P30/(患者数!$L30+患者数!$R30)*100)</f>
        <v>2.182554998070243</v>
      </c>
      <c r="Q30" s="24">
        <f>IF((患者数!$L30+患者数!$R30)=0,"…",患者数!Q30/(患者数!$L30+患者数!$R30)*100)</f>
        <v>1.7001157854110382</v>
      </c>
      <c r="R30" s="24">
        <f>IF((患者数!$L30+患者数!$R30)=0,"…",患者数!R30/(患者数!$L30+患者数!$R30)*100)</f>
        <v>1.9625627170976458</v>
      </c>
      <c r="S30" s="23">
        <f>+患者数!S30</f>
        <v>51635</v>
      </c>
      <c r="T30" s="24">
        <f>IF(患者数!$S30=0,"…",患者数!T30/患者数!$S30*100)</f>
        <v>8.9435460443497625</v>
      </c>
      <c r="U30" s="24">
        <f>IF(患者数!$S30=0,"…",患者数!U30/患者数!$S30*100)</f>
        <v>6.7783480197540422E-2</v>
      </c>
      <c r="V30" s="24">
        <f>IF(患者数!$S30=0,"…",患者数!V30/患者数!$S30*100)</f>
        <v>6.714437881282076</v>
      </c>
      <c r="W30" s="24">
        <f>IF(患者数!$S30=0,"…",患者数!W30/患者数!$S30*100)</f>
        <v>2.5351021593880119</v>
      </c>
      <c r="X30" s="23">
        <f>+患者数!X30</f>
        <v>51589</v>
      </c>
      <c r="Y30" s="24">
        <f>IF(患者数!$X30=0,"…",患者数!Y30/患者数!$X30*100)</f>
        <v>0.91492372404970057</v>
      </c>
      <c r="Z30" s="23">
        <f>+患者数!Z30</f>
        <v>51708</v>
      </c>
      <c r="AA30" s="24">
        <f>IF(患者数!$Z30=0,"…",患者数!AA30/患者数!$Z30*100)</f>
        <v>11.570743405275779</v>
      </c>
      <c r="AB30" s="24">
        <f>IF(患者数!$Z30=0,"…",患者数!AB30/患者数!$Z30*100)</f>
        <v>20.230912044557904</v>
      </c>
      <c r="AC30" s="24">
        <f>IF(患者数!$Z30=0,"…",患者数!AC30/患者数!$Z30*100)</f>
        <v>15.916299218689565</v>
      </c>
      <c r="AD30" s="24">
        <f>IF(患者数!$Z30=0,"…",患者数!AD30/患者数!$Z30*100)</f>
        <v>4.9025295892318406</v>
      </c>
      <c r="AE30" s="24">
        <f>IF(患者数!$Z30=0,"…",患者数!AE30/患者数!$Z30*100)</f>
        <v>0.29395838168175137</v>
      </c>
      <c r="AF30" s="24">
        <f>IF($E30=0,"…",患者数!AF30/患者数!$E30*100)</f>
        <v>9.0844076772909135E-2</v>
      </c>
      <c r="AG30" s="24">
        <f>IF($E30=0,"…",患者数!AG30/患者数!$E30*100)</f>
        <v>4.3102615149699446</v>
      </c>
      <c r="AH30" s="24">
        <f>IF($E30=0,"…",患者数!AH30/患者数!$E30*100)</f>
        <v>0.62044571583199648</v>
      </c>
      <c r="AI30" s="24">
        <f>IF($E30=0,"…",患者数!AI30/患者数!$E30*100)</f>
        <v>0.5296016390590873</v>
      </c>
      <c r="AJ30" s="23">
        <f>+患者数!AJ30</f>
        <v>51636</v>
      </c>
      <c r="AK30" s="23">
        <f>IF(患者数!E30=0,"…",患者数!AK30/患者数!$E30*100)</f>
        <v>0</v>
      </c>
      <c r="AL30" s="24">
        <f>IF(患者数!AL30=0,"-",患者数!AL30/患者数!$AJ30*100)</f>
        <v>0.48415833914323347</v>
      </c>
      <c r="AM30" s="23">
        <f>+患者数!AM30</f>
        <v>51197</v>
      </c>
      <c r="AN30" s="24">
        <f>IF(患者数!$E30=0,"…",患者数!AN30/患者数!$E30*100)</f>
        <v>1.2795484856099115</v>
      </c>
      <c r="AO30" s="24">
        <f>IF(患者数!$AM30=0,"…",患者数!AO30/患者数!$AM30*100)</f>
        <v>1.6817391644041644</v>
      </c>
      <c r="AP30" s="23">
        <f>+患者数!AP30</f>
        <v>51897</v>
      </c>
      <c r="AQ30" s="24">
        <f>IF(患者数!$AP30=0,"…",患者数!AQ30/患者数!$AP30*100)</f>
        <v>0.15415149237913561</v>
      </c>
      <c r="AR30" s="24">
        <f>IF(患者数!$AP30=0,"…",患者数!AR30/患者数!$AP30*100)</f>
        <v>4.624544771374068E-2</v>
      </c>
      <c r="AS30" s="24">
        <f>IF($E30=0,"…",患者数!AS30/患者数!$E30*100)</f>
        <v>3.7439356746622341</v>
      </c>
      <c r="AT30" s="24">
        <f>IF($E30=0,"…",患者数!AT30/患者数!$E30*100)</f>
        <v>0.17588959545393046</v>
      </c>
      <c r="AU30" s="24">
        <f>IF($E30=0,"…",患者数!AU30/患者数!$E30*100)</f>
        <v>0.36144345439434061</v>
      </c>
      <c r="AV30" s="24">
        <f>IF($E30=0,"…",患者数!AV30/患者数!$E30*100)</f>
        <v>1.1867715561397065</v>
      </c>
      <c r="AW30" s="25">
        <f>+患者数!AW30</f>
        <v>51624</v>
      </c>
      <c r="AX30" s="24">
        <f>IF($AW30=0,"…",患者数!AX30/$AW30*100)</f>
        <v>10.611343561134357</v>
      </c>
      <c r="AY30" s="24">
        <f>IF($AW30=0,"…",患者数!AY30/$AW30*100)</f>
        <v>11.853014101968077</v>
      </c>
      <c r="AZ30" s="24">
        <f>IF($AW30=0,"…",患者数!AZ30/$AW30*100)</f>
        <v>4.3661862699519602</v>
      </c>
      <c r="BA30" s="24">
        <f>IF($AW30=0,"…",患者数!BA30/$AW30*100)</f>
        <v>0.30024794669146138</v>
      </c>
      <c r="BB30" s="24">
        <f>IF($AW30=0,"…",患者数!BB30/$AW30*100)</f>
        <v>2.1908414690841469</v>
      </c>
      <c r="BC30" s="24">
        <f>IF($AW30=0,"…",患者数!BC30/$AW30*100)</f>
        <v>1.877033937703394</v>
      </c>
      <c r="BD30" s="24">
        <f>IF($AW30=0,"…",患者数!BD30/$AW30*100)</f>
        <v>3.2930419959708662E-2</v>
      </c>
      <c r="BE30" s="24">
        <f>IF($AW30=0,"…",患者数!BE30/$AW30*100)</f>
        <v>1.9060901906090191</v>
      </c>
      <c r="BF30" s="24">
        <f>IF($AW30=0,"…",患者数!BF30/$AW30*100)</f>
        <v>2.4949635828296914</v>
      </c>
      <c r="BG30" s="24">
        <f>IF($AW30=0,"…",患者数!BG30/$AW30*100)</f>
        <v>1.2242367890903456</v>
      </c>
      <c r="BH30" s="33" t="s">
        <v>76</v>
      </c>
      <c r="BI30" s="33" t="s">
        <v>76</v>
      </c>
      <c r="BJ30" s="33" t="s">
        <v>76</v>
      </c>
    </row>
    <row r="31" spans="1:62" s="16" customFormat="1" ht="18" customHeight="1" x14ac:dyDescent="0.15">
      <c r="A31" s="93"/>
      <c r="B31" s="96"/>
      <c r="C31" s="26" t="s">
        <v>77</v>
      </c>
      <c r="D31" s="27">
        <f>+患者数!D31</f>
        <v>52302</v>
      </c>
      <c r="E31" s="27">
        <f>+患者数!E31</f>
        <v>51671</v>
      </c>
      <c r="F31" s="28">
        <f>IF($E31=0,"…",患者数!F31/患者数!$E31*100)</f>
        <v>2.3223858644113721E-2</v>
      </c>
      <c r="G31" s="28">
        <f>IF($E31=0,"…",患者数!G31/患者数!$E31*100)</f>
        <v>1.1282924657931914</v>
      </c>
      <c r="H31" s="49">
        <f>IF($E31=0,"…",患者数!H31/患者数!$E31*100)</f>
        <v>0.90766580867411117</v>
      </c>
      <c r="I31" s="28">
        <f>IF($E31=0,"…",患者数!I31/患者数!$E31*100)</f>
        <v>0.36771109519846723</v>
      </c>
      <c r="J31" s="28">
        <f>IF($E31=0,"…",患者数!J31/患者数!$E31*100)</f>
        <v>9.2895434576454883E-2</v>
      </c>
      <c r="K31" s="28">
        <f>IF($E31=0,"…",患者数!K31/患者数!$E31*100)</f>
        <v>0.12192525788159703</v>
      </c>
      <c r="L31" s="27">
        <f>+患者数!L31</f>
        <v>50366</v>
      </c>
      <c r="M31" s="28">
        <f>IF((患者数!$L31+患者数!$R31)=0,"…",患者数!M31/(患者数!$L31+患者数!$R31)*100)</f>
        <v>66.476197830199595</v>
      </c>
      <c r="N31" s="28">
        <f>IF((患者数!$L31+患者数!$R31)=0,"…",患者数!N31/(患者数!$L31+患者数!$R31)*100)</f>
        <v>14.669317786958032</v>
      </c>
      <c r="O31" s="28">
        <f>IF((患者数!$L31+患者数!$R31)=0,"…",患者数!O31/(患者数!$L31+患者数!$R31)*100)</f>
        <v>10.991853596386241</v>
      </c>
      <c r="P31" s="28">
        <f>IF((患者数!$L31+患者数!$R31)=0,"…",患者数!P31/(患者数!$L31+患者数!$R31)*100)</f>
        <v>5.0905370449017413</v>
      </c>
      <c r="Q31" s="28">
        <f>IF((患者数!$L31+患者数!$R31)=0,"…",患者数!Q31/(患者数!$L31+患者数!$R31)*100)</f>
        <v>2.6871549361028531</v>
      </c>
      <c r="R31" s="28">
        <f>IF((患者数!$L31+患者数!$R31)=0,"…",患者数!R31/(患者数!$L31+患者数!$R31)*100)</f>
        <v>2.77209374155438</v>
      </c>
      <c r="S31" s="27">
        <f>+患者数!S31</f>
        <v>51425</v>
      </c>
      <c r="T31" s="28">
        <f>IF(患者数!$S31=0,"…",患者数!T31/患者数!$S31*100)</f>
        <v>9.2542537676227514</v>
      </c>
      <c r="U31" s="28">
        <f>IF(患者数!$S31=0,"…",患者数!U31/患者数!$S31*100)</f>
        <v>4.2780748663101602E-2</v>
      </c>
      <c r="V31" s="28">
        <f>IF(患者数!$S31=0,"…",患者数!V31/患者数!$S31*100)</f>
        <v>7.1774428779776374</v>
      </c>
      <c r="W31" s="28">
        <f>IF(患者数!$S31=0,"…",患者数!W31/患者数!$S31*100)</f>
        <v>2.4929508993680116</v>
      </c>
      <c r="X31" s="27">
        <f>+患者数!X31</f>
        <v>51546</v>
      </c>
      <c r="Y31" s="28">
        <f>IF(患者数!$X31=0,"…",患者数!Y31/患者数!$X31*100)</f>
        <v>0.60528460016296115</v>
      </c>
      <c r="Z31" s="27">
        <f>+患者数!Z31</f>
        <v>51573</v>
      </c>
      <c r="AA31" s="28">
        <f>IF(患者数!$Z31=0,"…",患者数!AA31/患者数!$Z31*100)</f>
        <v>9.3692435964555099</v>
      </c>
      <c r="AB31" s="28">
        <f>IF(患者数!$Z31=0,"…",患者数!AB31/患者数!$Z31*100)</f>
        <v>21.080798092024896</v>
      </c>
      <c r="AC31" s="28">
        <f>IF(患者数!$Z31=0,"…",患者数!AC31/患者数!$Z31*100)</f>
        <v>17.288115874585539</v>
      </c>
      <c r="AD31" s="28">
        <f>IF(患者数!$Z31=0,"…",患者数!AD31/患者数!$Z31*100)</f>
        <v>4.4926608884493824</v>
      </c>
      <c r="AE31" s="28">
        <f>IF(患者数!$Z31=0,"…",患者数!AE31/患者数!$Z31*100)</f>
        <v>0.1783879161576794</v>
      </c>
      <c r="AF31" s="28">
        <f>IF($E31=0,"…",患者数!AF31/患者数!$E31*100)</f>
        <v>6.7736254378665012E-2</v>
      </c>
      <c r="AG31" s="28">
        <f>IF($E31=0,"…",患者数!AG31/患者数!$E31*100)</f>
        <v>4.3989858915058733</v>
      </c>
      <c r="AH31" s="28">
        <f>IF($E31=0,"…",患者数!AH31/患者数!$E31*100)</f>
        <v>0.62317354028371819</v>
      </c>
      <c r="AI31" s="28">
        <f>IF($E31=0,"…",患者数!AI31/患者数!$E31*100)</f>
        <v>0.53221342726093945</v>
      </c>
      <c r="AJ31" s="27">
        <f>+患者数!AJ31</f>
        <v>51608</v>
      </c>
      <c r="AK31" s="27">
        <f>IF(患者数!E31=0,"…",患者数!AK31/患者数!$E31*100)</f>
        <v>0</v>
      </c>
      <c r="AL31" s="28">
        <f>IF(患者数!AL31=0,"-",患者数!AL31/患者数!$AJ31*100)</f>
        <v>0.1550147263990079</v>
      </c>
      <c r="AM31" s="28" t="s">
        <v>76</v>
      </c>
      <c r="AN31" s="28">
        <f>IF(患者数!$E31=0,"…",患者数!AN31/患者数!$E31*100)</f>
        <v>0.72187493952120141</v>
      </c>
      <c r="AO31" s="28" t="s">
        <v>76</v>
      </c>
      <c r="AP31" s="27">
        <f>+患者数!AP31</f>
        <v>51854</v>
      </c>
      <c r="AQ31" s="28">
        <f>IF(患者数!$AP31=0,"…",患者数!AQ31/患者数!$AP31*100)</f>
        <v>0.19670613646006091</v>
      </c>
      <c r="AR31" s="28">
        <f>IF(患者数!$AP31=0,"…",患者数!AR31/患者数!$AP31*100)</f>
        <v>3.4712847610598993E-2</v>
      </c>
      <c r="AS31" s="28">
        <f>IF($E31=0,"…",患者数!AS31/患者数!$E31*100)</f>
        <v>3.5590563372104276</v>
      </c>
      <c r="AT31" s="28">
        <f>IF($E31=0,"…",患者数!AT31/患者数!$E31*100)</f>
        <v>0.19546747692129046</v>
      </c>
      <c r="AU31" s="28">
        <f>IF($E31=0,"…",患者数!AU31/患者数!$E31*100)</f>
        <v>0.34255191500067739</v>
      </c>
      <c r="AV31" s="28">
        <f>IF($E31=0,"…",患者数!AV31/患者数!$E31*100)</f>
        <v>1.2366704727990556</v>
      </c>
      <c r="AW31" s="29">
        <f>+患者数!AW31</f>
        <v>51464</v>
      </c>
      <c r="AX31" s="28">
        <f>IF($AW31=0,"…",患者数!AX31/$AW31*100)</f>
        <v>16.570806777553241</v>
      </c>
      <c r="AY31" s="28">
        <f>IF($AW31=0,"…",患者数!AY31/$AW31*100)</f>
        <v>13.679465257267214</v>
      </c>
      <c r="AZ31" s="28">
        <f>IF($AW31=0,"…",患者数!AZ31/$AW31*100)</f>
        <v>5.798227887455309</v>
      </c>
      <c r="BA31" s="28">
        <f>IF($AW31=0,"…",患者数!BA31/$AW31*100)</f>
        <v>0.61207834602829159</v>
      </c>
      <c r="BB31" s="28">
        <f>IF($AW31=0,"…",患者数!BB31/$AW31*100)</f>
        <v>4.2573449401523398</v>
      </c>
      <c r="BC31" s="28">
        <f>IF($AW31=0,"…",患者数!BC31/$AW31*100)</f>
        <v>2.9904399191667963</v>
      </c>
      <c r="BD31" s="28">
        <f>IF($AW31=0,"…",患者数!BD31/$AW31*100)</f>
        <v>5.8293175812218254E-2</v>
      </c>
      <c r="BE31" s="28">
        <f>IF($AW31=0,"…",患者数!BE31/$AW31*100)</f>
        <v>3.0623348360018654</v>
      </c>
      <c r="BF31" s="28">
        <f>IF($AW31=0,"…",患者数!BF31/$AW31*100)</f>
        <v>1.9625369190113477</v>
      </c>
      <c r="BG31" s="28">
        <f>IF($AW31=0,"…",患者数!BG31/$AW31*100)</f>
        <v>3.5325664542204258</v>
      </c>
      <c r="BH31" s="28" t="s">
        <v>76</v>
      </c>
      <c r="BI31" s="28" t="s">
        <v>76</v>
      </c>
      <c r="BJ31" s="28" t="s">
        <v>76</v>
      </c>
    </row>
    <row r="32" spans="1:62" s="16" customFormat="1" ht="18" customHeight="1" x14ac:dyDescent="0.15">
      <c r="A32" s="93"/>
      <c r="B32" s="96"/>
      <c r="C32" s="26" t="s">
        <v>78</v>
      </c>
      <c r="D32" s="27">
        <f>+患者数!D32</f>
        <v>51604</v>
      </c>
      <c r="E32" s="27">
        <f>+患者数!E32</f>
        <v>51006</v>
      </c>
      <c r="F32" s="28">
        <f>IF($E32=0,"…",患者数!F32/患者数!$E32*100)</f>
        <v>7.4501039093439997E-2</v>
      </c>
      <c r="G32" s="28">
        <f>IF($E32=0,"…",患者数!G32/患者数!$E32*100)</f>
        <v>1.6115751088107282</v>
      </c>
      <c r="H32" s="49">
        <f>IF($E32=0,"…",患者数!H32/患者数!$E32*100)</f>
        <v>0.86264361055562089</v>
      </c>
      <c r="I32" s="28">
        <f>IF($E32=0,"…",患者数!I32/患者数!$E32*100)</f>
        <v>0.33329412226012628</v>
      </c>
      <c r="J32" s="28">
        <f>IF($E32=0,"…",患者数!J32/患者数!$E32*100)</f>
        <v>5.2934948829549466E-2</v>
      </c>
      <c r="K32" s="28">
        <f>IF($E32=0,"…",患者数!K32/患者数!$E32*100)</f>
        <v>0.14900207818687999</v>
      </c>
      <c r="L32" s="27">
        <f>+患者数!L32</f>
        <v>48675</v>
      </c>
      <c r="M32" s="28">
        <f>IF((患者数!$L32+患者数!$R32)=0,"…",患者数!M32/(患者数!$L32+患者数!$R32)*100)</f>
        <v>60.653008461297397</v>
      </c>
      <c r="N32" s="28">
        <f>IF((患者数!$L32+患者数!$R32)=0,"…",患者数!N32/(患者数!$L32+患者数!$R32)*100)</f>
        <v>13.29324663115011</v>
      </c>
      <c r="O32" s="28">
        <f>IF((患者数!$L32+患者数!$R32)=0,"…",患者数!O32/(患者数!$L32+患者数!$R32)*100)</f>
        <v>13.279536195549985</v>
      </c>
      <c r="P32" s="28">
        <f>IF((患者数!$L32+患者数!$R32)=0,"…",患者数!P32/(患者数!$L32+患者数!$R32)*100)</f>
        <v>8.1107019743027262</v>
      </c>
      <c r="Q32" s="28">
        <f>IF((患者数!$L32+患者数!$R32)=0,"…",患者数!Q32/(患者数!$L32+患者数!$R32)*100)</f>
        <v>4.3129113130680041</v>
      </c>
      <c r="R32" s="28">
        <f>IF((患者数!$L32+患者数!$R32)=0,"…",患者数!R32/(患者数!$L32+患者数!$R32)*100)</f>
        <v>4.6635067376997803</v>
      </c>
      <c r="S32" s="27">
        <f>+患者数!S32</f>
        <v>50706</v>
      </c>
      <c r="T32" s="28">
        <f>IF(患者数!$S32=0,"…",患者数!T32/患者数!$S32*100)</f>
        <v>9.9179584270106105</v>
      </c>
      <c r="U32" s="28">
        <f>IF(患者数!$S32=0,"…",患者数!U32/患者数!$S32*100)</f>
        <v>5.7192442708949631E-2</v>
      </c>
      <c r="V32" s="28">
        <f>IF(患者数!$S32=0,"…",患者数!V32/患者数!$S32*100)</f>
        <v>7.8077545063700544</v>
      </c>
      <c r="W32" s="28">
        <f>IF(患者数!$S32=0,"…",患者数!W32/患者数!$S32*100)</f>
        <v>2.5657713091152923</v>
      </c>
      <c r="X32" s="27">
        <f>+患者数!X32</f>
        <v>50961</v>
      </c>
      <c r="Y32" s="28">
        <f>IF(患者数!$X32=0,"…",患者数!Y32/患者数!$X32*100)</f>
        <v>0.47487294205372738</v>
      </c>
      <c r="Z32" s="27">
        <f>+患者数!Z32</f>
        <v>50785</v>
      </c>
      <c r="AA32" s="28">
        <f>IF(患者数!$Z32=0,"…",患者数!AA32/患者数!$Z32*100)</f>
        <v>8.5674904007088699</v>
      </c>
      <c r="AB32" s="28">
        <f>IF(患者数!$Z32=0,"…",患者数!AB32/患者数!$Z32*100)</f>
        <v>22.093137737520919</v>
      </c>
      <c r="AC32" s="28">
        <f>IF(患者数!$Z32=0,"…",患者数!AC32/患者数!$Z32*100)</f>
        <v>18.560598601949394</v>
      </c>
      <c r="AD32" s="28">
        <f>IF(患者数!$Z32=0,"…",患者数!AD32/患者数!$Z32*100)</f>
        <v>4.2453480358373534</v>
      </c>
      <c r="AE32" s="28">
        <f>IF(患者数!$Z32=0,"…",患者数!AE32/患者数!$Z32*100)</f>
        <v>0.19297036526533423</v>
      </c>
      <c r="AF32" s="28">
        <f>IF($E32=0,"…",患者数!AF32/患者数!$E32*100)</f>
        <v>7.2540485433086305E-2</v>
      </c>
      <c r="AG32" s="28">
        <f>IF($E32=0,"…",患者数!AG32/患者数!$E32*100)</f>
        <v>4.791593145904403</v>
      </c>
      <c r="AH32" s="28">
        <f>IF($E32=0,"…",患者数!AH32/患者数!$E32*100)</f>
        <v>0.67050935184095983</v>
      </c>
      <c r="AI32" s="28">
        <f>IF($E32=0,"…",患者数!AI32/患者数!$E32*100)</f>
        <v>0.49209896874877462</v>
      </c>
      <c r="AJ32" s="27">
        <f>+患者数!AJ32</f>
        <v>50983</v>
      </c>
      <c r="AK32" s="27">
        <f>IF(患者数!E32=0,"…",患者数!AK32/患者数!$E32*100)</f>
        <v>0</v>
      </c>
      <c r="AL32" s="28">
        <f>IF(患者数!AL32=0,"-",患者数!AL32/患者数!$AJ32*100)</f>
        <v>0.14514642135613831</v>
      </c>
      <c r="AM32" s="28" t="s">
        <v>76</v>
      </c>
      <c r="AN32" s="28">
        <f>IF(患者数!$E32=0,"…",患者数!AN32/患者数!$E32*100)</f>
        <v>0.71560208602909459</v>
      </c>
      <c r="AO32" s="28" t="s">
        <v>76</v>
      </c>
      <c r="AP32" s="27">
        <f>+患者数!AP32</f>
        <v>51224</v>
      </c>
      <c r="AQ32" s="28">
        <f>IF(患者数!$AP32=0,"…",患者数!AQ32/患者数!$AP32*100)</f>
        <v>0.16984226143995002</v>
      </c>
      <c r="AR32" s="28">
        <f>IF(患者数!$AP32=0,"…",患者数!AR32/患者数!$AP32*100)</f>
        <v>4.4900827736998279E-2</v>
      </c>
      <c r="AS32" s="28">
        <f>IF($E32=0,"…",患者数!AS32/患者数!$E32*100)</f>
        <v>3.423126690977532</v>
      </c>
      <c r="AT32" s="28">
        <f>IF($E32=0,"…",患者数!AT32/患者数!$E32*100)</f>
        <v>0.192134258714661</v>
      </c>
      <c r="AU32" s="28">
        <f>IF($E32=0,"…",患者数!AU32/患者数!$E32*100)</f>
        <v>0.24702976120456419</v>
      </c>
      <c r="AV32" s="28">
        <f>IF($E32=0,"…",患者数!AV32/患者数!$E32*100)</f>
        <v>1.2743598792298945</v>
      </c>
      <c r="AW32" s="29">
        <f>+患者数!AW32</f>
        <v>50809</v>
      </c>
      <c r="AX32" s="28">
        <f>IF($AW32=0,"…",患者数!AX32/$AW32*100)</f>
        <v>21.106496880473934</v>
      </c>
      <c r="AY32" s="28">
        <f>IF($AW32=0,"…",患者数!AY32/$AW32*100)</f>
        <v>15.109527839555984</v>
      </c>
      <c r="AZ32" s="28">
        <f>IF($AW32=0,"…",患者数!AZ32/$AW32*100)</f>
        <v>6.7861992954004204</v>
      </c>
      <c r="BA32" s="28">
        <f>IF($AW32=0,"…",患者数!BA32/$AW32*100)</f>
        <v>1.01556810801236</v>
      </c>
      <c r="BB32" s="28">
        <f>IF($AW32=0,"…",患者数!BB32/$AW32*100)</f>
        <v>6.3453325198291637</v>
      </c>
      <c r="BC32" s="28">
        <f>IF($AW32=0,"…",患者数!BC32/$AW32*100)</f>
        <v>3.8083804050463499</v>
      </c>
      <c r="BD32" s="28">
        <f>IF($AW32=0,"…",患者数!BD32/$AW32*100)</f>
        <v>9.8407762404298452E-2</v>
      </c>
      <c r="BE32" s="28">
        <f>IF($AW32=0,"…",患者数!BE32/$AW32*100)</f>
        <v>4.1803617469345982</v>
      </c>
      <c r="BF32" s="28">
        <f>IF($AW32=0,"…",患者数!BF32/$AW32*100)</f>
        <v>1.8638430199374125</v>
      </c>
      <c r="BG32" s="28">
        <f>IF($AW32=0,"…",患者数!BG32/$AW32*100)</f>
        <v>5.5679111968352064</v>
      </c>
      <c r="BH32" s="28" t="s">
        <v>76</v>
      </c>
      <c r="BI32" s="28" t="s">
        <v>76</v>
      </c>
      <c r="BJ32" s="28" t="s">
        <v>76</v>
      </c>
    </row>
    <row r="33" spans="1:62" s="16" customFormat="1" ht="18" customHeight="1" x14ac:dyDescent="0.15">
      <c r="A33" s="93"/>
      <c r="B33" s="96"/>
      <c r="C33" s="26" t="s">
        <v>79</v>
      </c>
      <c r="D33" s="27">
        <f>+患者数!D33</f>
        <v>50860</v>
      </c>
      <c r="E33" s="27">
        <f>+患者数!E33</f>
        <v>50048</v>
      </c>
      <c r="F33" s="28">
        <f>IF($E33=0,"…",患者数!F33/患者数!$E33*100)</f>
        <v>5.7944373401534528E-2</v>
      </c>
      <c r="G33" s="28">
        <f>IF($E33=0,"…",患者数!G33/患者数!$E33*100)</f>
        <v>2.3777173913043481</v>
      </c>
      <c r="H33" s="49">
        <f>IF($E33=0,"…",患者数!H33/患者数!$E33*100)</f>
        <v>1.1928548593350383</v>
      </c>
      <c r="I33" s="28">
        <f>IF($E33=0,"…",患者数!I33/患者数!$E33*100)</f>
        <v>0.53348785166240409</v>
      </c>
      <c r="J33" s="28">
        <f>IF($E33=0,"…",患者数!J33/患者数!$E33*100)</f>
        <v>7.7925191815856776E-2</v>
      </c>
      <c r="K33" s="28">
        <f>IF($E33=0,"…",患者数!K33/患者数!$E33*100)</f>
        <v>0.18781969309462915</v>
      </c>
      <c r="L33" s="27">
        <f>+患者数!L33</f>
        <v>46481</v>
      </c>
      <c r="M33" s="28">
        <f>IF((患者数!$L33+患者数!$R33)=0,"…",患者数!M33/(患者数!$L33+患者数!$R33)*100)</f>
        <v>55.053180894713783</v>
      </c>
      <c r="N33" s="28">
        <f>IF((患者数!$L33+患者数!$R33)=0,"…",患者数!N33/(患者数!$L33+患者数!$R33)*100)</f>
        <v>12.084213042265866</v>
      </c>
      <c r="O33" s="28">
        <f>IF((患者数!$L33+患者数!$R33)=0,"…",患者数!O33/(患者数!$L33+患者数!$R33)*100)</f>
        <v>14.269210851292675</v>
      </c>
      <c r="P33" s="28">
        <f>IF((患者数!$L33+患者数!$R33)=0,"…",患者数!P33/(患者数!$L33+患者数!$R33)*100)</f>
        <v>11.173963271322153</v>
      </c>
      <c r="Q33" s="28">
        <f>IF((患者数!$L33+患者数!$R33)=0,"…",患者数!Q33/(患者数!$L33+患者数!$R33)*100)</f>
        <v>7.0529418794566379</v>
      </c>
      <c r="R33" s="28">
        <f>IF((患者数!$L33+患者数!$R33)=0,"…",患者数!R33/(患者数!$L33+患者数!$R33)*100)</f>
        <v>7.4194319404055298</v>
      </c>
      <c r="S33" s="27">
        <f>+患者数!S33</f>
        <v>49855</v>
      </c>
      <c r="T33" s="28">
        <f>IF(患者数!$S33=0,"…",患者数!T33/患者数!$S33*100)</f>
        <v>10.516497843746867</v>
      </c>
      <c r="U33" s="28">
        <f>IF(患者数!$S33=0,"…",患者数!U33/患者数!$S33*100)</f>
        <v>6.0174506067596022E-2</v>
      </c>
      <c r="V33" s="28">
        <f>IF(患者数!$S33=0,"…",患者数!V33/患者数!$S33*100)</f>
        <v>8.5588205796810755</v>
      </c>
      <c r="W33" s="28">
        <f>IF(患者数!$S33=0,"…",患者数!W33/患者数!$S33*100)</f>
        <v>2.4491023969511581</v>
      </c>
      <c r="X33" s="27" t="str">
        <f>+患者数!X33</f>
        <v>…</v>
      </c>
      <c r="Y33" s="28" t="s">
        <v>76</v>
      </c>
      <c r="Z33" s="27">
        <f>+患者数!Z33</f>
        <v>49880</v>
      </c>
      <c r="AA33" s="28">
        <f>IF(患者数!$Z33=0,"…",患者数!AA33/患者数!$Z33*100)</f>
        <v>7.8889334402566149</v>
      </c>
      <c r="AB33" s="28">
        <f>IF(患者数!$Z33=0,"…",患者数!AB33/患者数!$Z33*100)</f>
        <v>23.205693664795511</v>
      </c>
      <c r="AC33" s="28">
        <f>IF(患者数!$Z33=0,"…",患者数!AC33/患者数!$Z33*100)</f>
        <v>20.146351242983158</v>
      </c>
      <c r="AD33" s="28">
        <f>IF(患者数!$Z33=0,"…",患者数!AD33/患者数!$Z33*100)</f>
        <v>3.8131515637530073</v>
      </c>
      <c r="AE33" s="28">
        <f>IF(患者数!$Z33=0,"…",患者数!AE33/患者数!$Z33*100)</f>
        <v>0.15838011226944668</v>
      </c>
      <c r="AF33" s="28">
        <f>IF($E33=0,"…",患者数!AF33/患者数!$E33*100)</f>
        <v>8.391943734015346E-2</v>
      </c>
      <c r="AG33" s="28">
        <f>IF($E33=0,"…",患者数!AG33/患者数!$E33*100)</f>
        <v>4.8893062659846542</v>
      </c>
      <c r="AH33" s="28">
        <f>IF($E33=0,"…",患者数!AH33/患者数!$E33*100)</f>
        <v>0.64937659846547313</v>
      </c>
      <c r="AI33" s="28">
        <f>IF($E33=0,"…",患者数!AI33/患者数!$E33*100)</f>
        <v>0.53548593350383633</v>
      </c>
      <c r="AJ33" s="27">
        <f>+患者数!AJ33</f>
        <v>50063</v>
      </c>
      <c r="AK33" s="27">
        <f>IF(患者数!E33=0,"…",患者数!AK33/患者数!$E33*100)</f>
        <v>0</v>
      </c>
      <c r="AL33" s="28">
        <f>IF(患者数!AL33=0,"-",患者数!AL33/患者数!$AJ33*100)</f>
        <v>0.16379362003875117</v>
      </c>
      <c r="AM33" s="28" t="s">
        <v>76</v>
      </c>
      <c r="AN33" s="34">
        <f>IF(患者数!$E33=0,"…",患者数!AN33/患者数!$E33*100)</f>
        <v>0.69133631713554988</v>
      </c>
      <c r="AO33" s="28" t="s">
        <v>76</v>
      </c>
      <c r="AP33" s="27">
        <f>+患者数!AP33</f>
        <v>50420</v>
      </c>
      <c r="AQ33" s="28">
        <f>IF(患者数!$AP33=0,"…",患者数!AQ33/患者数!$AP33*100)</f>
        <v>0.22411741372471242</v>
      </c>
      <c r="AR33" s="28">
        <f>IF(患者数!$AP33=0,"…",患者数!AR33/患者数!$AP33*100)</f>
        <v>6.3466878222927403E-2</v>
      </c>
      <c r="AS33" s="28">
        <f>IF($E33=0,"…",患者数!AS33/患者数!$E33*100)</f>
        <v>3.4287084398976977</v>
      </c>
      <c r="AT33" s="28">
        <f>IF($E33=0,"…",患者数!AT33/患者数!$E33*100)</f>
        <v>0.21379475703324807</v>
      </c>
      <c r="AU33" s="28">
        <f>IF($E33=0,"…",患者数!AU33/患者数!$E33*100)</f>
        <v>0.20780051150895143</v>
      </c>
      <c r="AV33" s="28">
        <f>IF($E33=0,"…",患者数!AV33/患者数!$E33*100)</f>
        <v>1.198849104859335</v>
      </c>
      <c r="AW33" s="29">
        <f>+患者数!AW33</f>
        <v>49932</v>
      </c>
      <c r="AX33" s="28">
        <f>IF($AW33=0,"…",患者数!AX33/$AW33*100)</f>
        <v>23.185532323960587</v>
      </c>
      <c r="AY33" s="28">
        <f>IF($AW33=0,"…",患者数!AY33/$AW33*100)</f>
        <v>16.041816870944483</v>
      </c>
      <c r="AZ33" s="28">
        <f>IF($AW33=0,"…",患者数!AZ33/$AW33*100)</f>
        <v>8.0229111591764788</v>
      </c>
      <c r="BA33" s="28">
        <f>IF($AW33=0,"…",患者数!BA33/$AW33*100)</f>
        <v>1.3958984218537209</v>
      </c>
      <c r="BB33" s="28">
        <f>IF($AW33=0,"…",患者数!BB33/$AW33*100)</f>
        <v>7.0575983337338775</v>
      </c>
      <c r="BC33" s="28">
        <f>IF($AW33=0,"…",患者数!BC33/$AW33*100)</f>
        <v>3.6249299046703514</v>
      </c>
      <c r="BD33" s="28">
        <f>IF($AW33=0,"…",患者数!BD33/$AW33*100)</f>
        <v>9.6130737803412636E-2</v>
      </c>
      <c r="BE33" s="28">
        <f>IF($AW33=0,"…",患者数!BE33/$AW33*100)</f>
        <v>4.760474244973163</v>
      </c>
      <c r="BF33" s="28">
        <f>IF($AW33=0,"…",患者数!BF33/$AW33*100)</f>
        <v>2.0167427701674274</v>
      </c>
      <c r="BG33" s="28">
        <f>IF($AW33=0,"…",患者数!BG33/$AW33*100)</f>
        <v>9.6631418729472074</v>
      </c>
      <c r="BH33" s="28" t="s">
        <v>76</v>
      </c>
      <c r="BI33" s="28" t="s">
        <v>76</v>
      </c>
      <c r="BJ33" s="28" t="s">
        <v>76</v>
      </c>
    </row>
    <row r="34" spans="1:62" s="16" customFormat="1" ht="18" customHeight="1" x14ac:dyDescent="0.15">
      <c r="A34" s="93"/>
      <c r="B34" s="96"/>
      <c r="C34" s="26" t="s">
        <v>80</v>
      </c>
      <c r="D34" s="27">
        <f>+患者数!D34</f>
        <v>50815</v>
      </c>
      <c r="E34" s="27">
        <f>+患者数!E34</f>
        <v>49982</v>
      </c>
      <c r="F34" s="28">
        <f>IF($E34=0,"…",患者数!F34/患者数!$E34*100)</f>
        <v>6.8024488815973741E-2</v>
      </c>
      <c r="G34" s="28">
        <f>IF($E34=0,"…",患者数!G34/患者数!$E34*100)</f>
        <v>2.5549197711176022</v>
      </c>
      <c r="H34" s="49">
        <f>IF($E34=0,"…",患者数!H34/患者数!$E34*100)</f>
        <v>1.2944660077627945</v>
      </c>
      <c r="I34" s="28">
        <f>IF($E34=0,"…",患者数!I34/患者数!$E34*100)</f>
        <v>0.67624344764115074</v>
      </c>
      <c r="J34" s="28">
        <f>IF($E34=0,"…",患者数!J34/患者数!$E34*100)</f>
        <v>0.13004681685406747</v>
      </c>
      <c r="K34" s="28">
        <f>IF($E34=0,"…",患者数!K34/患者数!$E34*100)</f>
        <v>0.21207634748509463</v>
      </c>
      <c r="L34" s="27">
        <f>+患者数!L34</f>
        <v>45159</v>
      </c>
      <c r="M34" s="28">
        <f>IF((患者数!$L34+患者数!$R34)=0,"…",患者数!M34/(患者数!$L34+患者数!$R34)*100)</f>
        <v>50.220106368145338</v>
      </c>
      <c r="N34" s="28">
        <f>IF((患者数!$L34+患者数!$R34)=0,"…",患者数!N34/(患者数!$L34+患者数!$R34)*100)</f>
        <v>11.310081070852339</v>
      </c>
      <c r="O34" s="28">
        <f>IF((患者数!$L34+患者数!$R34)=0,"…",患者数!O34/(患者数!$L34+患者数!$R34)*100)</f>
        <v>14.949305818377386</v>
      </c>
      <c r="P34" s="28">
        <f>IF((患者数!$L34+患者数!$R34)=0,"…",患者数!P34/(患者数!$L34+患者数!$R34)*100)</f>
        <v>13.473298408461645</v>
      </c>
      <c r="Q34" s="28">
        <f>IF((患者数!$L34+患者数!$R34)=0,"…",患者数!Q34/(患者数!$L34+患者数!$R34)*100)</f>
        <v>9.5034161305101286</v>
      </c>
      <c r="R34" s="28">
        <f>IF((患者数!$L34+患者数!$R34)=0,"…",患者数!R34/(患者数!$L34+患者数!$R34)*100)</f>
        <v>10.047208334163297</v>
      </c>
      <c r="S34" s="27">
        <f>+患者数!S34</f>
        <v>49529</v>
      </c>
      <c r="T34" s="28">
        <f>IF(患者数!$S34=0,"…",患者数!T34/患者数!$S34*100)</f>
        <v>11.114700478507542</v>
      </c>
      <c r="U34" s="28">
        <f>IF(患者数!$S34=0,"…",患者数!U34/患者数!$S34*100)</f>
        <v>4.2399402370328493E-2</v>
      </c>
      <c r="V34" s="28">
        <f>IF(患者数!$S34=0,"…",患者数!V34/患者数!$S34*100)</f>
        <v>8.9482929192998029</v>
      </c>
      <c r="W34" s="28">
        <f>IF(患者数!$S34=0,"…",患者数!W34/患者数!$S34*100)</f>
        <v>2.6873145026146297</v>
      </c>
      <c r="X34" s="27">
        <f>+患者数!X34</f>
        <v>49905</v>
      </c>
      <c r="Y34" s="28">
        <f>IF(患者数!$X34=0,"…",患者数!Y34/患者数!$X34*100)</f>
        <v>0.36870053100891692</v>
      </c>
      <c r="Z34" s="27">
        <f>+患者数!Z34</f>
        <v>49723</v>
      </c>
      <c r="AA34" s="28">
        <f>IF(患者数!$Z34=0,"…",患者数!AA34/患者数!$Z34*100)</f>
        <v>7.6966393821772616</v>
      </c>
      <c r="AB34" s="28">
        <f>IF(患者数!$Z34=0,"…",患者数!AB34/患者数!$Z34*100)</f>
        <v>23.719405506506046</v>
      </c>
      <c r="AC34" s="28">
        <f>IF(患者数!$Z34=0,"…",患者数!AC34/患者数!$Z34*100)</f>
        <v>20.809283430203326</v>
      </c>
      <c r="AD34" s="28">
        <f>IF(患者数!$Z34=0,"…",患者数!AD34/患者数!$Z34*100)</f>
        <v>3.5637431369788626</v>
      </c>
      <c r="AE34" s="28">
        <f>IF(患者数!$Z34=0,"…",患者数!AE34/患者数!$Z34*100)</f>
        <v>0.17295818836353399</v>
      </c>
      <c r="AF34" s="28">
        <f>IF($E34=0,"…",患者数!AF34/患者数!$E34*100)</f>
        <v>4.6016565963746953E-2</v>
      </c>
      <c r="AG34" s="28">
        <f>IF($E34=0,"…",患者数!AG34/患者数!$E34*100)</f>
        <v>4.6716818054499623</v>
      </c>
      <c r="AH34" s="28">
        <f>IF($E34=0,"…",患者数!AH34/患者数!$E34*100)</f>
        <v>0.58821175623224364</v>
      </c>
      <c r="AI34" s="28">
        <f>IF($E34=0,"…",患者数!AI34/患者数!$E34*100)</f>
        <v>0.44015845704453604</v>
      </c>
      <c r="AJ34" s="27">
        <f>+患者数!AJ34</f>
        <v>50103</v>
      </c>
      <c r="AK34" s="27">
        <f>IF(患者数!E34=0,"…",患者数!AK34/患者数!$E34*100)</f>
        <v>0</v>
      </c>
      <c r="AL34" s="28">
        <f>IF(患者数!AL34=0,"-",患者数!AL34/患者数!$AJ34*100)</f>
        <v>0.16565874298944175</v>
      </c>
      <c r="AM34" s="28" t="s">
        <v>76</v>
      </c>
      <c r="AN34" s="49">
        <f>IF(患者数!$E34=0,"…",患者数!AN34/患者数!$E34*100)</f>
        <v>0.52418870793485661</v>
      </c>
      <c r="AO34" s="28" t="s">
        <v>76</v>
      </c>
      <c r="AP34" s="27">
        <f>+患者数!AP34</f>
        <v>50263</v>
      </c>
      <c r="AQ34" s="49">
        <f>IF(患者数!$AP34=0,"…",患者数!AQ34/患者数!$AP34*100)</f>
        <v>0.33225235262519148</v>
      </c>
      <c r="AR34" s="28">
        <f>IF(患者数!$AP34=0,"…",患者数!AR34/患者数!$AP34*100)</f>
        <v>5.9686051369794879E-2</v>
      </c>
      <c r="AS34" s="28">
        <f>IF($E34=0,"…",患者数!AS34/患者数!$E34*100)</f>
        <v>3.6032971869873158</v>
      </c>
      <c r="AT34" s="28">
        <f>IF($E34=0,"…",患者数!AT34/患者数!$E34*100)</f>
        <v>0.20207274618862792</v>
      </c>
      <c r="AU34" s="28">
        <f>IF($E34=0,"…",患者数!AU34/患者数!$E34*100)</f>
        <v>0.20207274618862792</v>
      </c>
      <c r="AV34" s="28">
        <f>IF($E34=0,"…",患者数!AV34/患者数!$E34*100)</f>
        <v>1.1664199111680205</v>
      </c>
      <c r="AW34" s="29">
        <f>+患者数!AW34</f>
        <v>49665</v>
      </c>
      <c r="AX34" s="28">
        <f>IF($AW34=0,"…",患者数!AX34/$AW34*100)</f>
        <v>21.179905365951878</v>
      </c>
      <c r="AY34" s="28">
        <f>IF($AW34=0,"…",患者数!AY34/$AW34*100)</f>
        <v>13.919259035538106</v>
      </c>
      <c r="AZ34" s="28">
        <f>IF($AW34=0,"…",患者数!AZ34/$AW34*100)</f>
        <v>8.3257827443873964</v>
      </c>
      <c r="BA34" s="28">
        <f>IF($AW34=0,"…",患者数!BA34/$AW34*100)</f>
        <v>1.5403201449713078</v>
      </c>
      <c r="BB34" s="28">
        <f>IF($AW34=0,"…",患者数!BB34/$AW34*100)</f>
        <v>8.190878888553307</v>
      </c>
      <c r="BC34" s="28">
        <f>IF($AW34=0,"…",患者数!BC34/$AW34*100)</f>
        <v>3.8135507902949763</v>
      </c>
      <c r="BD34" s="28">
        <f>IF($AW34=0,"…",患者数!BD34/$AW34*100)</f>
        <v>0.10671499043592067</v>
      </c>
      <c r="BE34" s="28">
        <f>IF($AW34=0,"…",患者数!BE34/$AW34*100)</f>
        <v>4.8202959830866812</v>
      </c>
      <c r="BF34" s="28">
        <f>IF($AW34=0,"…",患者数!BF34/$AW34*100)</f>
        <v>1.9953689721131582</v>
      </c>
      <c r="BG34" s="28">
        <f>IF($AW34=0,"…",患者数!BG34/$AW34*100)</f>
        <v>12.125239101983288</v>
      </c>
      <c r="BH34" s="28" t="s">
        <v>76</v>
      </c>
      <c r="BI34" s="28" t="s">
        <v>76</v>
      </c>
      <c r="BJ34" s="28" t="s">
        <v>76</v>
      </c>
    </row>
    <row r="35" spans="1:62" s="16" customFormat="1" ht="18" customHeight="1" x14ac:dyDescent="0.15">
      <c r="A35" s="93"/>
      <c r="B35" s="96"/>
      <c r="C35" s="26" t="s">
        <v>81</v>
      </c>
      <c r="D35" s="27">
        <f>+患者数!D35</f>
        <v>51480</v>
      </c>
      <c r="E35" s="27">
        <f>+患者数!E35</f>
        <v>50447</v>
      </c>
      <c r="F35" s="28">
        <f>IF($E35=0,"…",患者数!F35/患者数!$E35*100)</f>
        <v>0.11497214898804686</v>
      </c>
      <c r="G35" s="28">
        <f>IF($E35=0,"…",患者数!G35/患者数!$E35*100)</f>
        <v>2.5373163914603447</v>
      </c>
      <c r="H35" s="49">
        <f>IF($E35=0,"…",患者数!H35/患者数!$E35*100)</f>
        <v>1.3023569290542549</v>
      </c>
      <c r="I35" s="28">
        <f>IF($E35=0,"…",患者数!I35/患者数!$E35*100)</f>
        <v>0.59468352924851819</v>
      </c>
      <c r="J35" s="28">
        <f>IF($E35=0,"…",患者数!J35/患者数!$E35*100)</f>
        <v>0.14867088231212955</v>
      </c>
      <c r="K35" s="28">
        <f>IF($E35=0,"…",患者数!K35/患者数!$E35*100)</f>
        <v>0.26562530973100479</v>
      </c>
      <c r="L35" s="27">
        <f>+患者数!L35</f>
        <v>44116</v>
      </c>
      <c r="M35" s="28">
        <f>IF((患者数!$L35+患者数!$R35)=0,"…",患者数!M35/(患者数!$L35+患者数!$R35)*100)</f>
        <v>46.068703798869429</v>
      </c>
      <c r="N35" s="28">
        <f>IF((患者数!$L35+患者数!$R35)=0,"…",患者数!N35/(患者数!$L35+患者数!$R35)*100)</f>
        <v>10.594141597817924</v>
      </c>
      <c r="O35" s="28">
        <f>IF((患者数!$L35+患者数!$R35)=0,"…",患者数!O35/(患者数!$L35+患者数!$R35)*100)</f>
        <v>15.373364430564889</v>
      </c>
      <c r="P35" s="28">
        <f>IF((患者数!$L35+患者数!$R35)=0,"…",患者数!P35/(患者数!$L35+患者数!$R35)*100)</f>
        <v>15.159900383444677</v>
      </c>
      <c r="Q35" s="28">
        <f>IF((患者数!$L35+患者数!$R35)=0,"…",患者数!Q35/(患者数!$L35+患者数!$R35)*100)</f>
        <v>11.489504684349923</v>
      </c>
      <c r="R35" s="28">
        <f>IF((患者数!$L35+患者数!$R35)=0,"…",患者数!R35/(患者数!$L35+患者数!$R35)*100)</f>
        <v>12.80388978930308</v>
      </c>
      <c r="S35" s="27">
        <f>+患者数!S35</f>
        <v>50047</v>
      </c>
      <c r="T35" s="28">
        <f>IF(患者数!$S35=0,"…",患者数!T35/患者数!$S35*100)</f>
        <v>11.609087457789679</v>
      </c>
      <c r="U35" s="28">
        <f>IF(患者数!$S35=0,"…",患者数!U35/患者数!$S35*100)</f>
        <v>2.5975582952025095E-2</v>
      </c>
      <c r="V35" s="28">
        <f>IF(患者数!$S35=0,"…",患者数!V35/患者数!$S35*100)</f>
        <v>9.6908905628709014</v>
      </c>
      <c r="W35" s="28">
        <f>IF(患者数!$S35=0,"…",患者数!W35/患者数!$S35*100)</f>
        <v>2.4437029192558994</v>
      </c>
      <c r="X35" s="27" t="str">
        <f>+患者数!X35</f>
        <v>…</v>
      </c>
      <c r="Y35" s="28" t="s">
        <v>76</v>
      </c>
      <c r="Z35" s="27">
        <f>+患者数!Z35</f>
        <v>50244</v>
      </c>
      <c r="AA35" s="28">
        <f>IF(患者数!$Z35=0,"…",患者数!AA35/患者数!$Z35*100)</f>
        <v>7.3825730435474881</v>
      </c>
      <c r="AB35" s="28">
        <f>IF(患者数!$Z35=0,"…",患者数!AB35/患者数!$Z35*100)</f>
        <v>24.359127458004938</v>
      </c>
      <c r="AC35" s="28">
        <f>IF(患者数!$Z35=0,"…",患者数!AC35/患者数!$Z35*100)</f>
        <v>22.0105883289547</v>
      </c>
      <c r="AD35" s="28">
        <f>IF(患者数!$Z35=0,"…",患者数!AD35/患者数!$Z35*100)</f>
        <v>3.2799936310803282</v>
      </c>
      <c r="AE35" s="28">
        <f>IF(患者数!$Z35=0,"…",患者数!AE35/患者数!$Z35*100)</f>
        <v>0.18310644057001832</v>
      </c>
      <c r="AF35" s="28">
        <f>IF($E35=0,"…",患者数!AF35/患者数!$E35*100)</f>
        <v>5.1539239201538245E-2</v>
      </c>
      <c r="AG35" s="28">
        <f>IF($E35=0,"…",患者数!AG35/患者数!$E35*100)</f>
        <v>4.7297163359565486</v>
      </c>
      <c r="AH35" s="28">
        <f>IF($E35=0,"…",患者数!AH35/患者数!$E35*100)</f>
        <v>0.52133922730786764</v>
      </c>
      <c r="AI35" s="28">
        <f>IF($E35=0,"…",患者数!AI35/患者数!$E35*100)</f>
        <v>0.42222530576644796</v>
      </c>
      <c r="AJ35" s="27">
        <f>+患者数!AJ35</f>
        <v>50657</v>
      </c>
      <c r="AK35" s="27">
        <f>IF(患者数!E35=0,"…",患者数!AK35/患者数!$E35*100)</f>
        <v>0</v>
      </c>
      <c r="AL35" s="28">
        <f>IF(患者数!AL35=0,"-",患者数!AL35/患者数!$AJ35*100)</f>
        <v>0.13226207631719208</v>
      </c>
      <c r="AM35" s="28" t="s">
        <v>76</v>
      </c>
      <c r="AN35" s="28">
        <f>IF(患者数!$E35=0,"…",患者数!AN35/患者数!$E35*100)</f>
        <v>0.55900251749360719</v>
      </c>
      <c r="AO35" s="28" t="s">
        <v>76</v>
      </c>
      <c r="AP35" s="27">
        <f>+患者数!AP35</f>
        <v>50849</v>
      </c>
      <c r="AQ35" s="49">
        <f>IF(患者数!$AP35=0,"…",患者数!AQ35/患者数!$AP35*100)</f>
        <v>0.89480619087887669</v>
      </c>
      <c r="AR35" s="28">
        <f>IF(患者数!$AP35=0,"…",患者数!AR35/患者数!$AP35*100)</f>
        <v>8.4564101555586149E-2</v>
      </c>
      <c r="AS35" s="28">
        <f>IF($E35=0,"…",患者数!AS35/患者数!$E35*100)</f>
        <v>3.3302277637917022</v>
      </c>
      <c r="AT35" s="28">
        <f>IF($E35=0,"…",患者数!AT35/患者数!$E35*100)</f>
        <v>0.29139492933177391</v>
      </c>
      <c r="AU35" s="28">
        <f>IF($E35=0,"…",患者数!AU35/患者数!$E35*100)</f>
        <v>0.15858227446627154</v>
      </c>
      <c r="AV35" s="28">
        <f>IF($E35=0,"…",患者数!AV35/患者数!$E35*100)</f>
        <v>1.1933316153586933</v>
      </c>
      <c r="AW35" s="29">
        <f>+患者数!AW35</f>
        <v>50125</v>
      </c>
      <c r="AX35" s="28">
        <f>IF($AW35=0,"…",患者数!AX35/$AW35*100)</f>
        <v>16.291271820448877</v>
      </c>
      <c r="AY35" s="28">
        <f>IF($AW35=0,"…",患者数!AY35/$AW35*100)</f>
        <v>10.386034912718205</v>
      </c>
      <c r="AZ35" s="28">
        <f>IF($AW35=0,"…",患者数!AZ35/$AW35*100)</f>
        <v>8.502743142144638</v>
      </c>
      <c r="BA35" s="28">
        <f>IF($AW35=0,"…",患者数!BA35/$AW35*100)</f>
        <v>2.0309226932668327</v>
      </c>
      <c r="BB35" s="28">
        <f>IF($AW35=0,"…",患者数!BB35/$AW35*100)</f>
        <v>8.5047381546134648</v>
      </c>
      <c r="BC35" s="28">
        <f>IF($AW35=0,"…",患者数!BC35/$AW35*100)</f>
        <v>3.8364089775561099</v>
      </c>
      <c r="BD35" s="28">
        <f>IF($AW35=0,"…",患者数!BD35/$AW35*100)</f>
        <v>0.16957605985037405</v>
      </c>
      <c r="BE35" s="28">
        <f>IF($AW35=0,"…",患者数!BE35/$AW35*100)</f>
        <v>5.2389027431421447</v>
      </c>
      <c r="BF35" s="28">
        <f>IF($AW35=0,"…",患者数!BF35/$AW35*100)</f>
        <v>1.8513715710723193</v>
      </c>
      <c r="BG35" s="28">
        <f>IF($AW35=0,"…",患者数!BG35/$AW35*100)</f>
        <v>14.733167082294266</v>
      </c>
      <c r="BH35" s="28">
        <f>IF($AW35=0,"…",患者数!BH35/$AW35)</f>
        <v>9.9371571072319198E-2</v>
      </c>
      <c r="BI35" s="28">
        <f>IF($AW35=0,"…",患者数!BI35/$AW35)</f>
        <v>2.0947630922693266E-3</v>
      </c>
      <c r="BJ35" s="28">
        <f>IF($AW35=0,"…",患者数!BJ35/$AW35)</f>
        <v>0.19656857855361595</v>
      </c>
    </row>
    <row r="36" spans="1:62" s="16" customFormat="1" ht="18" customHeight="1" x14ac:dyDescent="0.15">
      <c r="A36" s="93"/>
      <c r="B36" s="96"/>
      <c r="C36" s="30" t="s">
        <v>82</v>
      </c>
      <c r="D36" s="31">
        <f>+患者数!D36</f>
        <v>309265</v>
      </c>
      <c r="E36" s="31">
        <f>+患者数!E36</f>
        <v>304891</v>
      </c>
      <c r="F36" s="32">
        <f>IF($E36=0,"…",患者数!F36/患者数!$E36*100)</f>
        <v>6.0021450288791738E-2</v>
      </c>
      <c r="G36" s="50">
        <f>IF($E36=0,"…",患者数!G36/患者数!$E36*100)</f>
        <v>1.8137629513498268</v>
      </c>
      <c r="H36" s="58">
        <f>IF($E36=0,"…",患者数!H36/患者数!$E36*100)</f>
        <v>1.0659547182435689</v>
      </c>
      <c r="I36" s="32">
        <f>IF($E36=0,"…",患者数!I36/患者数!$E36*100)</f>
        <v>0.46639618748995543</v>
      </c>
      <c r="J36" s="32">
        <f>IF($E36=0,"…",患者数!J36/患者数!$E36*100)</f>
        <v>9.5443945541193412E-2</v>
      </c>
      <c r="K36" s="32">
        <f>IF($E36=0,"…",患者数!K36/患者数!$E36*100)</f>
        <v>0.17580053199340093</v>
      </c>
      <c r="L36" s="31">
        <f>+患者数!L36</f>
        <v>285600</v>
      </c>
      <c r="M36" s="32">
        <f>IF((患者数!$L36+患者数!$R36)=0,"…",患者数!M36/(患者数!$L36+患者数!$R36)*100)</f>
        <v>58.256155927257502</v>
      </c>
      <c r="N36" s="32">
        <f>IF((患者数!$L36+患者数!$R36)=0,"…",患者数!N36/(患者数!$L36+患者数!$R36)*100)</f>
        <v>13.129700570202269</v>
      </c>
      <c r="O36" s="32">
        <f>IF((患者数!$L36+患者数!$R36)=0,"…",患者数!O36/(患者数!$L36+患者数!$R36)*100)</f>
        <v>12.900376536323815</v>
      </c>
      <c r="P36" s="32">
        <f>IF((患者数!$L36+患者数!$R36)=0,"…",患者数!P36/(患者数!$L36+患者数!$R36)*100)</f>
        <v>9.1445003124171933</v>
      </c>
      <c r="Q36" s="32">
        <f>IF((患者数!$L36+患者数!$R36)=0,"…",患者数!Q36/(患者数!$L36+患者数!$R36)*100)</f>
        <v>6.0847746506979501</v>
      </c>
      <c r="R36" s="32">
        <f>IF((患者数!$L36+患者数!$R36)=0,"…",患者数!R36/(患者数!$L36+患者数!$R36)*100)</f>
        <v>6.5692666537992217</v>
      </c>
      <c r="S36" s="31">
        <f>+患者数!S36</f>
        <v>303197</v>
      </c>
      <c r="T36" s="32">
        <f>IF(患者数!$S36=0,"…",患者数!T36/患者数!$S36*100)</f>
        <v>10.212502102593364</v>
      </c>
      <c r="U36" s="32">
        <f>IF(患者数!$S36=0,"…",患者数!U36/患者数!$S36*100)</f>
        <v>4.9472785020959968E-2</v>
      </c>
      <c r="V36" s="32">
        <f>IF(患者数!$S36=0,"…",患者数!V36/患者数!$S36*100)</f>
        <v>8.1353047688466571</v>
      </c>
      <c r="W36" s="32">
        <f>IF(患者数!$S36=0,"…",患者数!W36/患者数!$S36*100)</f>
        <v>2.5287189517046671</v>
      </c>
      <c r="X36" s="31">
        <f>+患者数!X36</f>
        <v>204001</v>
      </c>
      <c r="Y36" s="32">
        <f>IF(患者数!$X36=0,"…",患者数!Y36/患者数!$X36*100)</f>
        <v>0.59313434738065018</v>
      </c>
      <c r="Z36" s="31">
        <f>+患者数!Z36</f>
        <v>303913</v>
      </c>
      <c r="AA36" s="32">
        <f>IF(患者数!$Z36=0,"…",患者数!AA36/患者数!$Z36*100)</f>
        <v>8.7647780779367768</v>
      </c>
      <c r="AB36" s="32">
        <f>IF(患者数!$Z36=0,"…",患者数!AB36/患者数!$Z36*100)</f>
        <v>22.427800061201726</v>
      </c>
      <c r="AC36" s="32">
        <f>IF(患者数!$Z36=0,"…",患者数!AC36/患者数!$Z36*100)</f>
        <v>19.093293146393869</v>
      </c>
      <c r="AD36" s="32">
        <f>IF(患者数!$Z36=0,"…",患者数!AD36/患者数!$Z36*100)</f>
        <v>4.0570821254766996</v>
      </c>
      <c r="AE36" s="32">
        <f>IF(患者数!$Z36=0,"…",患者数!AE36/患者数!$Z36*100)</f>
        <v>0.19709587941285828</v>
      </c>
      <c r="AF36" s="32">
        <f>IF($E36=0,"…",患者数!AF36/患者数!$E36*100)</f>
        <v>6.8877074101892144E-2</v>
      </c>
      <c r="AG36" s="32">
        <f>IF($E36=0,"…",患者数!AG36/患者数!$E36*100)</f>
        <v>4.6295233378486085</v>
      </c>
      <c r="AH36" s="32">
        <f>IF($E36=0,"…",患者数!AH36/患者数!$E36*100)</f>
        <v>0.61234998737253643</v>
      </c>
      <c r="AI36" s="32">
        <f>IF($E36=0,"…",患者数!AI36/患者数!$E36*100)</f>
        <v>0.492307086794953</v>
      </c>
      <c r="AJ36" s="31">
        <f>+患者数!AJ36</f>
        <v>305050</v>
      </c>
      <c r="AK36" s="41">
        <f>IF(患者数!E36=0,"…",患者数!AK36/患者数!$E36*100)</f>
        <v>0</v>
      </c>
      <c r="AL36" s="32">
        <f>IF(患者数!AL36=0,"-",患者数!AL36/患者数!$AJ36*100)</f>
        <v>0.20849041140796593</v>
      </c>
      <c r="AM36" s="31">
        <f>+患者数!AM36</f>
        <v>51197</v>
      </c>
      <c r="AN36" s="33">
        <f>IF(患者数!$E36=0,"…",患者数!AN36/患者数!$E36*100)</f>
        <v>0.75108809377777641</v>
      </c>
      <c r="AO36" s="32">
        <f>IF(患者数!$AM36=0,"…",患者数!AO36/患者数!$AM36*100)</f>
        <v>1.6817391644041644</v>
      </c>
      <c r="AP36" s="31">
        <f>+患者数!AP36</f>
        <v>306507</v>
      </c>
      <c r="AQ36" s="32">
        <f>IF(患者数!$AP36=0,"…",患者数!AQ36/患者数!$AP36*100)</f>
        <v>0.32756185013719097</v>
      </c>
      <c r="AR36" s="32">
        <f>IF(患者数!$AP36=0,"…",患者数!AR36/患者数!$AP36*100)</f>
        <v>5.546365988378732E-2</v>
      </c>
      <c r="AS36" s="36">
        <f>IF($E36=0,"…",患者数!AS36/患者数!$E36*100)</f>
        <v>3.5156826538008668</v>
      </c>
      <c r="AT36" s="32">
        <f>IF($E36=0,"…",患者数!AT36/患者数!$E36*100)</f>
        <v>0.21155101331295448</v>
      </c>
      <c r="AU36" s="32">
        <f>IF($E36=0,"…",患者数!AU36/患者数!$E36*100)</f>
        <v>0.25418920204269724</v>
      </c>
      <c r="AV36" s="32">
        <f>IF($E36=0,"…",患者数!AV36/患者数!$E36*100)</f>
        <v>1.2096126156560869</v>
      </c>
      <c r="AW36" s="35">
        <f>+患者数!AW36</f>
        <v>303619</v>
      </c>
      <c r="AX36" s="32">
        <f>IF($AW36=0,"…",患者数!AX36/$AW36*100)</f>
        <v>18.11217348057928</v>
      </c>
      <c r="AY36" s="32">
        <f>IF($AW36=0,"…",患者数!AY36/$AW36*100)</f>
        <v>13.492238628017351</v>
      </c>
      <c r="AZ36" s="32">
        <f>IF($AW36=0,"…",患者数!AZ36/$AW36*100)</f>
        <v>6.9458762462164758</v>
      </c>
      <c r="BA36" s="32">
        <f>IF($AW36=0,"…",患者数!BA36/$AW36*100)</f>
        <v>1.1415622869451516</v>
      </c>
      <c r="BB36" s="32">
        <f>IF($AW36=0,"…",患者数!BB36/$AW36*100)</f>
        <v>6.0605561575527229</v>
      </c>
      <c r="BC36" s="32">
        <f>IF($AW36=0,"…",患者数!BC36/$AW36*100)</f>
        <v>3.3166567309687469</v>
      </c>
      <c r="BD36" s="32">
        <f>IF($AW36=0,"…",患者数!BD36/$AW36*100)</f>
        <v>9.3208923025238866E-2</v>
      </c>
      <c r="BE36" s="32">
        <f>IF($AW36=0,"…",患者数!BE36/$AW36*100)</f>
        <v>3.9789999967063983</v>
      </c>
      <c r="BF36" s="32">
        <f>IF($AW36=0,"…",患者数!BF36/$AW36*100)</f>
        <v>2.0324814981934596</v>
      </c>
      <c r="BG36" s="32">
        <f>IF($AW36=0,"…",患者数!BG36/$AW36*100)</f>
        <v>7.7435865344395447</v>
      </c>
      <c r="BH36" s="36"/>
      <c r="BI36" s="36"/>
      <c r="BJ36" s="36"/>
    </row>
    <row r="37" spans="1:62" s="16" customFormat="1" ht="18" customHeight="1" x14ac:dyDescent="0.15">
      <c r="A37" s="93"/>
      <c r="B37" s="92" t="s">
        <v>83</v>
      </c>
      <c r="C37" s="22" t="s">
        <v>75</v>
      </c>
      <c r="D37" s="23">
        <f>+患者数!D37</f>
        <v>40833</v>
      </c>
      <c r="E37" s="23">
        <f>+患者数!E37</f>
        <v>39504</v>
      </c>
      <c r="F37" s="24">
        <f>IF($E37=0,"…",患者数!F37/患者数!$E37*100)</f>
        <v>0.11897529364115027</v>
      </c>
      <c r="G37" s="24">
        <f>IF($E37=0,"…",患者数!G37/患者数!$E37*100)</f>
        <v>1.1619076549210205</v>
      </c>
      <c r="H37" s="24">
        <f>IF($E37=0,"…",患者数!H37/患者数!$E37*100)</f>
        <v>2.3390036452004859</v>
      </c>
      <c r="I37" s="24">
        <f>IF($E37=0,"…",患者数!I37/患者数!$E37*100)</f>
        <v>1.3770757391656541</v>
      </c>
      <c r="J37" s="24">
        <f>IF($E37=0,"…",患者数!J37/患者数!$E37*100)</f>
        <v>0.22023086269744838</v>
      </c>
      <c r="K37" s="24">
        <f>IF($E37=0,"…",患者数!K37/患者数!$E37*100)</f>
        <v>0.43539894694208181</v>
      </c>
      <c r="L37" s="23">
        <f>+患者数!L37</f>
        <v>34550</v>
      </c>
      <c r="M37" s="24">
        <f>IF((患者数!$L37+患者数!$R37)=0,"…",患者数!M37/(患者数!$L37+患者数!$R37)*100)</f>
        <v>41.016192911214723</v>
      </c>
      <c r="N37" s="24">
        <f>IF((患者数!$L37+患者数!$R37)=0,"…",患者数!N37/(患者数!$L37+患者数!$R37)*100)</f>
        <v>11.841379656088636</v>
      </c>
      <c r="O37" s="24">
        <f>IF((患者数!$L37+患者数!$R37)=0,"…",患者数!O37/(患者数!$L37+患者数!$R37)*100)</f>
        <v>16.571414247756554</v>
      </c>
      <c r="P37" s="24">
        <f>IF((患者数!$L37+患者数!$R37)=0,"…",患者数!P37/(患者数!$L37+患者数!$R37)*100)</f>
        <v>17.175515115054896</v>
      </c>
      <c r="Q37" s="24">
        <f>IF((患者数!$L37+患者数!$R37)=0,"…",患者数!Q37/(患者数!$L37+患者数!$R37)*100)</f>
        <v>11.736100666766932</v>
      </c>
      <c r="R37" s="24">
        <f>IF((患者数!$L37+患者数!$R37)=0,"…",患者数!R37/(患者数!$L37+患者数!$R37)*100)</f>
        <v>13.395498069885194</v>
      </c>
      <c r="S37" s="23">
        <f>+患者数!S37</f>
        <v>39207</v>
      </c>
      <c r="T37" s="24">
        <f>IF(患者数!$S37=0,"…",患者数!T37/患者数!$S37*100)</f>
        <v>11.804014589231516</v>
      </c>
      <c r="U37" s="24">
        <f>IF(患者数!$S37=0,"…",患者数!U37/患者数!$S37*100)</f>
        <v>7.3966383553957196E-2</v>
      </c>
      <c r="V37" s="24">
        <f>IF(患者数!$S37=0,"…",患者数!V37/患者数!$S37*100)</f>
        <v>9.9038437013798557</v>
      </c>
      <c r="W37" s="24">
        <f>IF(患者数!$S37=0,"…",患者数!W37/患者数!$S37*100)</f>
        <v>2.3184635396740378</v>
      </c>
      <c r="X37" s="23">
        <f>+患者数!X37</f>
        <v>39835</v>
      </c>
      <c r="Y37" s="24">
        <f>IF(患者数!$X37=0,"…",患者数!Y37/患者数!$X37*100)</f>
        <v>0.42425003137944017</v>
      </c>
      <c r="Z37" s="23">
        <f>+患者数!Z37</f>
        <v>39296</v>
      </c>
      <c r="AA37" s="24">
        <f>IF(患者数!$Z37=0,"…",患者数!AA37/患者数!$Z37*100)</f>
        <v>8.240024429967427</v>
      </c>
      <c r="AB37" s="24">
        <f>IF(患者数!$Z37=0,"…",患者数!AB37/患者数!$Z37*100)</f>
        <v>22.849653908794785</v>
      </c>
      <c r="AC37" s="24">
        <f>IF(患者数!$Z37=0,"…",患者数!AC37/患者数!$Z37*100)</f>
        <v>21.144645765472312</v>
      </c>
      <c r="AD37" s="24">
        <f>IF(患者数!$Z37=0,"…",患者数!AD37/患者数!$Z37*100)</f>
        <v>2.7763640065146578</v>
      </c>
      <c r="AE37" s="24">
        <f>IF(患者数!$Z37=0,"…",患者数!AE37/患者数!$Z37*100)</f>
        <v>0.17559039087947881</v>
      </c>
      <c r="AF37" s="24">
        <f>IF($E37=0,"…",患者数!AF37/患者数!$E37*100)</f>
        <v>2.5313892264074524E-2</v>
      </c>
      <c r="AG37" s="24">
        <f>IF($E37=0,"…",患者数!AG37/患者数!$E37*100)</f>
        <v>4.3261441879303364</v>
      </c>
      <c r="AH37" s="24">
        <f>IF($E37=0,"…",患者数!AH37/患者数!$E37*100)</f>
        <v>0.46830700688537874</v>
      </c>
      <c r="AI37" s="24">
        <f>IF($E37=0,"…",患者数!AI37/患者数!$E37*100)</f>
        <v>0.14935196435803968</v>
      </c>
      <c r="AJ37" s="23">
        <f>+患者数!AJ37</f>
        <v>39837</v>
      </c>
      <c r="AK37" s="23">
        <f>IF(患者数!E37=0,"…",患者数!AK37/患者数!$E37*100)</f>
        <v>0</v>
      </c>
      <c r="AL37" s="24">
        <f>IF(患者数!AL37=0,"-",患者数!AL37/患者数!$AJ37*100)</f>
        <v>0.19579787634611043</v>
      </c>
      <c r="AM37" s="23">
        <f>+患者数!AM37</f>
        <v>39669</v>
      </c>
      <c r="AN37" s="24">
        <f>IF(患者数!$E37=0,"…",患者数!AN37/患者数!$E37*100)</f>
        <v>1.225192385581207</v>
      </c>
      <c r="AO37" s="24">
        <f>IF(患者数!$AM37=0,"…",患者数!AO37/患者数!$AM37*100)</f>
        <v>2.2183569033754313</v>
      </c>
      <c r="AP37" s="23">
        <f>+患者数!AP37</f>
        <v>40028</v>
      </c>
      <c r="AQ37" s="24">
        <f>IF(患者数!$AP37=0,"…",患者数!AQ37/患者数!$AP37*100)</f>
        <v>1.8986709303487559</v>
      </c>
      <c r="AR37" s="24">
        <f>IF(患者数!$AP37=0,"…",患者数!AR37/患者数!$AP37*100)</f>
        <v>0.12491256120715499</v>
      </c>
      <c r="AS37" s="33">
        <f>IF($E37=0,"…",患者数!AS37/患者数!$E37*100)</f>
        <v>3.2249898744430947</v>
      </c>
      <c r="AT37" s="24">
        <f>IF($E37=0,"…",患者数!AT37/患者数!$E37*100)</f>
        <v>0.42274200081004454</v>
      </c>
      <c r="AU37" s="24">
        <f>IF($E37=0,"…",患者数!AU37/患者数!$E37*100)</f>
        <v>9.6192790603483194E-2</v>
      </c>
      <c r="AV37" s="24">
        <f>IF($E37=0,"…",患者数!AV37/患者数!$E37*100)</f>
        <v>1.516302146618064</v>
      </c>
      <c r="AW37" s="25">
        <f>+患者数!AW37</f>
        <v>39268</v>
      </c>
      <c r="AX37" s="24">
        <f>IF($AW37=0,"…",患者数!AX37/$AW37*100)</f>
        <v>14.286441886523377</v>
      </c>
      <c r="AY37" s="24">
        <f>IF($AW37=0,"…",患者数!AY37/$AW37*100)</f>
        <v>9.9164714271162282</v>
      </c>
      <c r="AZ37" s="24">
        <f>IF($AW37=0,"…",患者数!AZ37/$AW37*100)</f>
        <v>10.886727106040542</v>
      </c>
      <c r="BA37" s="24">
        <f>IF($AW37=0,"…",患者数!BA37/$AW37*100)</f>
        <v>3.1679739227870019</v>
      </c>
      <c r="BB37" s="24">
        <f>IF($AW37=0,"…",患者数!BB37/$AW37*100)</f>
        <v>14.49526331873281</v>
      </c>
      <c r="BC37" s="24">
        <f>IF($AW37=0,"…",患者数!BC37/$AW37*100)</f>
        <v>4.6781094020576548</v>
      </c>
      <c r="BD37" s="24">
        <f>IF($AW37=0,"…",患者数!BD37/$AW37*100)</f>
        <v>0.16298258123663031</v>
      </c>
      <c r="BE37" s="24">
        <f>IF($AW37=0,"…",患者数!BE37/$AW37*100)</f>
        <v>5.4828358969135174</v>
      </c>
      <c r="BF37" s="24">
        <f>IF($AW37=0,"…",患者数!BF37/$AW37*100)</f>
        <v>1.4464704084750943</v>
      </c>
      <c r="BG37" s="24">
        <f>IF($AW37=0,"…",患者数!BG37/$AW37*100)</f>
        <v>19.942446776000818</v>
      </c>
      <c r="BH37" s="33">
        <f>IF($AW37=0,"…",患者数!BH37/$AW37)</f>
        <v>0.15526637465620863</v>
      </c>
      <c r="BI37" s="33">
        <f>IF($AW37=0,"…",患者数!BI37/$AW37)</f>
        <v>9.7789548741978195E-3</v>
      </c>
      <c r="BJ37" s="33">
        <f>IF($AW37=0,"…",患者数!BJ37/$AW37)</f>
        <v>0.31009982683100745</v>
      </c>
    </row>
    <row r="38" spans="1:62" s="16" customFormat="1" ht="18" customHeight="1" x14ac:dyDescent="0.15">
      <c r="A38" s="93"/>
      <c r="B38" s="93"/>
      <c r="C38" s="26" t="s">
        <v>77</v>
      </c>
      <c r="D38" s="27">
        <f>+患者数!D38</f>
        <v>41241</v>
      </c>
      <c r="E38" s="27">
        <f>+患者数!E38</f>
        <v>38916</v>
      </c>
      <c r="F38" s="28">
        <f>IF($E38=0,"…",患者数!F38/患者数!$E38*100)</f>
        <v>7.194984068249563E-2</v>
      </c>
      <c r="G38" s="28">
        <f>IF($E38=0,"…",患者数!G38/患者数!$E38*100)</f>
        <v>1.1152225305786823</v>
      </c>
      <c r="H38" s="28">
        <f>IF($E38=0,"…",患者数!H38/患者数!$E38*100)</f>
        <v>2.2381539726590605</v>
      </c>
      <c r="I38" s="28">
        <f>IF($E38=0,"…",患者数!I38/患者数!$E38*100)</f>
        <v>1.382464795970809</v>
      </c>
      <c r="J38" s="28">
        <f>IF($E38=0,"…",患者数!J38/患者数!$E38*100)</f>
        <v>0.21071024771302291</v>
      </c>
      <c r="K38" s="28">
        <f>IF($E38=0,"…",患者数!K38/患者数!$E38*100)</f>
        <v>0.3160653715695344</v>
      </c>
      <c r="L38" s="27">
        <f>+患者数!L38</f>
        <v>32758</v>
      </c>
      <c r="M38" s="28">
        <f>IF((患者数!$L38+患者数!$R38)=0,"…",患者数!M38/(患者数!$L38+患者数!$R38)*100)</f>
        <v>35.064771091639102</v>
      </c>
      <c r="N38" s="28">
        <f>IF((患者数!$L38+患者数!$R38)=0,"…",患者数!N38/(患者数!$L38+患者数!$R38)*100)</f>
        <v>11.33304714527411</v>
      </c>
      <c r="O38" s="28">
        <f>IF((患者数!$L38+患者数!$R38)=0,"…",患者数!O38/(患者数!$L38+患者数!$R38)*100)</f>
        <v>17.504608469483092</v>
      </c>
      <c r="P38" s="28">
        <f>IF((患者数!$L38+患者数!$R38)=0,"…",患者数!P38/(患者数!$L38+患者数!$R38)*100)</f>
        <v>18.817706623570114</v>
      </c>
      <c r="Q38" s="28">
        <f>IF((患者数!$L38+患者数!$R38)=0,"…",患者数!Q38/(患者数!$L38+患者数!$R38)*100)</f>
        <v>12.729476528370496</v>
      </c>
      <c r="R38" s="28">
        <f>IF((患者数!$L38+患者数!$R38)=0,"…",患者数!R38/(患者数!$L38+患者数!$R38)*100)</f>
        <v>17.279866670033588</v>
      </c>
      <c r="S38" s="27">
        <f>+患者数!S38</f>
        <v>38508</v>
      </c>
      <c r="T38" s="28">
        <f>IF(患者数!$S38=0,"…",患者数!T38/患者数!$S38*100)</f>
        <v>12.350680378103252</v>
      </c>
      <c r="U38" s="28">
        <f>IF(患者数!$S38=0,"…",患者数!U38/患者数!$S38*100)</f>
        <v>0.10647138256985561</v>
      </c>
      <c r="V38" s="28">
        <f>IF(患者数!$S38=0,"…",患者数!V38/患者数!$S38*100)</f>
        <v>10.205671548769086</v>
      </c>
      <c r="W38" s="28">
        <f>IF(患者数!$S38=0,"…",患者数!W38/患者数!$S38*100)</f>
        <v>2.4020982652955229</v>
      </c>
      <c r="X38" s="27" t="str">
        <f>+患者数!X38</f>
        <v>…</v>
      </c>
      <c r="Y38" s="28" t="s">
        <v>76</v>
      </c>
      <c r="Z38" s="27">
        <f>+患者数!Z38</f>
        <v>38576</v>
      </c>
      <c r="AA38" s="28">
        <f>IF(患者数!$Z38=0,"…",患者数!AA38/患者数!$Z38*100)</f>
        <v>8.2201368726669433</v>
      </c>
      <c r="AB38" s="28">
        <f>IF(患者数!$Z38=0,"…",患者数!AB38/患者数!$Z38*100)</f>
        <v>22.993571132310244</v>
      </c>
      <c r="AC38" s="28">
        <f>IF(患者数!$Z38=0,"…",患者数!AC38/患者数!$Z38*100)</f>
        <v>21.492637909581084</v>
      </c>
      <c r="AD38" s="28">
        <f>IF(患者数!$Z38=0,"…",患者数!AD38/患者数!$Z38*100)</f>
        <v>2.4134176690170053</v>
      </c>
      <c r="AE38" s="28">
        <f>IF(患者数!$Z38=0,"…",患者数!AE38/患者数!$Z38*100)</f>
        <v>0.16072169224388219</v>
      </c>
      <c r="AF38" s="28">
        <f>IF($E38=0,"…",患者数!AF38/患者数!$E38*100)</f>
        <v>3.0835646006783839E-2</v>
      </c>
      <c r="AG38" s="28">
        <f>IF($E38=0,"…",患者数!AG38/患者数!$E38*100)</f>
        <v>4.0368999897214515</v>
      </c>
      <c r="AH38" s="28">
        <f>IF($E38=0,"…",患者数!AH38/患者数!$E38*100)</f>
        <v>0.38287593791756602</v>
      </c>
      <c r="AI38" s="28">
        <f>IF($E38=0,"…",患者数!AI38/患者数!$E38*100)</f>
        <v>0.18244423887347105</v>
      </c>
      <c r="AJ38" s="27">
        <f>+患者数!AJ38</f>
        <v>39788.379999999997</v>
      </c>
      <c r="AK38" s="27">
        <f>IF(患者数!E38=0,"…",患者数!AK38/患者数!$E38*100)</f>
        <v>0</v>
      </c>
      <c r="AL38" s="28">
        <f>IF(患者数!AL38=0,"-",患者数!AL38/患者数!$AJ38*100)</f>
        <v>0.13069142297323993</v>
      </c>
      <c r="AM38" s="28" t="s">
        <v>76</v>
      </c>
      <c r="AN38" s="28">
        <f>IF(患者数!$E38=0,"…",患者数!AN38/患者数!$E38*100)</f>
        <v>0.64497892897522868</v>
      </c>
      <c r="AO38" s="28" t="s">
        <v>76</v>
      </c>
      <c r="AP38" s="27">
        <f>+患者数!AP38</f>
        <v>39769</v>
      </c>
      <c r="AQ38" s="28">
        <f>IF(患者数!$AP38=0,"…",患者数!AQ38/患者数!$AP38*100)</f>
        <v>2.5773843948804345</v>
      </c>
      <c r="AR38" s="28">
        <f>IF(患者数!$AP38=0,"…",患者数!AR38/患者数!$AP38*100)</f>
        <v>0.14584223892981971</v>
      </c>
      <c r="AS38" s="28">
        <f>IF($E38=0,"…",患者数!AS38/患者数!$E38*100)</f>
        <v>3.2814266625552473</v>
      </c>
      <c r="AT38" s="28">
        <f>IF($E38=0,"…",患者数!AT38/患者数!$E38*100)</f>
        <v>0.44454722993113377</v>
      </c>
      <c r="AU38" s="28">
        <f>IF($E38=0,"…",患者数!AU38/患者数!$E38*100)</f>
        <v>0.12848185836159934</v>
      </c>
      <c r="AV38" s="28">
        <f>IF($E38=0,"…",患者数!AV38/患者数!$E38*100)</f>
        <v>1.4441360879843765</v>
      </c>
      <c r="AW38" s="29">
        <f>+患者数!AW38</f>
        <v>38746</v>
      </c>
      <c r="AX38" s="28">
        <f>IF($AW38=0,"…",患者数!AX38/$AW38*100)</f>
        <v>14.891859804883085</v>
      </c>
      <c r="AY38" s="28">
        <f>IF($AW38=0,"…",患者数!AY38/$AW38*100)</f>
        <v>9.887472255200537</v>
      </c>
      <c r="AZ38" s="28">
        <f>IF($AW38=0,"…",患者数!AZ38/$AW38*100)</f>
        <v>11.639911216641718</v>
      </c>
      <c r="BA38" s="28">
        <f>IF($AW38=0,"…",患者数!BA38/$AW38*100)</f>
        <v>3.3758323439838951</v>
      </c>
      <c r="BB38" s="28">
        <f>IF($AW38=0,"…",患者数!BB38/$AW38*100)</f>
        <v>15.204150105817375</v>
      </c>
      <c r="BC38" s="28">
        <f>IF($AW38=0,"…",患者数!BC38/$AW38*100)</f>
        <v>4.6353171940329325</v>
      </c>
      <c r="BD38" s="28">
        <f>IF($AW38=0,"…",患者数!BD38/$AW38*100)</f>
        <v>0.21163474939348575</v>
      </c>
      <c r="BE38" s="28">
        <f>IF($AW38=0,"…",患者数!BE38/$AW38*100)</f>
        <v>5.7993083156971039</v>
      </c>
      <c r="BF38" s="28">
        <f>IF($AW38=0,"…",患者数!BF38/$AW38*100)</f>
        <v>1.424663191039075</v>
      </c>
      <c r="BG38" s="28">
        <f>IF($AW38=0,"…",患者数!BG38/$AW38*100)</f>
        <v>23.18949052805451</v>
      </c>
      <c r="BH38" s="28" t="s">
        <v>76</v>
      </c>
      <c r="BI38" s="28" t="s">
        <v>76</v>
      </c>
      <c r="BJ38" s="28" t="s">
        <v>76</v>
      </c>
    </row>
    <row r="39" spans="1:62" s="16" customFormat="1" ht="18" customHeight="1" x14ac:dyDescent="0.15">
      <c r="A39" s="93"/>
      <c r="B39" s="93"/>
      <c r="C39" s="26" t="s">
        <v>78</v>
      </c>
      <c r="D39" s="27">
        <f>+患者数!D39</f>
        <v>41448</v>
      </c>
      <c r="E39" s="27">
        <f>+患者数!E39</f>
        <v>38918</v>
      </c>
      <c r="F39" s="28">
        <f>IF($E39=0,"…",患者数!F39/患者数!$E39*100)</f>
        <v>8.9932678966031146E-2</v>
      </c>
      <c r="G39" s="28">
        <f>IF($E39=0,"…",患者数!G39/患者数!$E39*100)</f>
        <v>1.0303715504393856</v>
      </c>
      <c r="H39" s="28">
        <f>IF($E39=0,"…",患者数!H39/患者数!$E39*100)</f>
        <v>2.0941466673518683</v>
      </c>
      <c r="I39" s="28">
        <f>IF($E39=0,"…",患者数!I39/患者数!$E39*100)</f>
        <v>1.158846806105144</v>
      </c>
      <c r="J39" s="28">
        <f>IF($E39=0,"…",患者数!J39/患者数!$E39*100)</f>
        <v>0.19785189372526851</v>
      </c>
      <c r="K39" s="28">
        <f>IF($E39=0,"…",患者数!K39/患者数!$E39*100)</f>
        <v>0.39570378745053703</v>
      </c>
      <c r="L39" s="27">
        <f>+患者数!L39</f>
        <v>31528</v>
      </c>
      <c r="M39" s="28">
        <f>IF((患者数!$L39+患者数!$R39)=0,"…",患者数!M39/(患者数!$L39+患者数!$R39)*100)</f>
        <v>30.762056013511813</v>
      </c>
      <c r="N39" s="28">
        <f>IF((患者数!$L39+患者数!$R39)=0,"…",患者数!N39/(患者数!$L39+患者数!$R39)*100)</f>
        <v>10.915324308654114</v>
      </c>
      <c r="O39" s="28">
        <f>IF((患者数!$L39+患者数!$R39)=0,"…",患者数!O39/(患者数!$L39+患者数!$R39)*100)</f>
        <v>17.933398875696387</v>
      </c>
      <c r="P39" s="28">
        <f>IF((患者数!$L39+患者数!$R39)=0,"…",患者数!P39/(患者数!$L39+患者数!$R39)*100)</f>
        <v>19.866898585797475</v>
      </c>
      <c r="Q39" s="28">
        <f>IF((患者数!$L39+患者数!$R39)=0,"…",患者数!Q39/(患者数!$L39+患者数!$R39)*100)</f>
        <v>13.852126345509088</v>
      </c>
      <c r="R39" s="28">
        <f>IF((患者数!$L39+患者数!$R39)=0,"…",患者数!R39/(患者数!$L39+患者数!$R39)*100)</f>
        <v>20.522322216340218</v>
      </c>
      <c r="S39" s="27">
        <f>+患者数!S39</f>
        <v>38486</v>
      </c>
      <c r="T39" s="28">
        <f>IF(患者数!$S39=0,"…",患者数!T39/患者数!$S39*100)</f>
        <v>12.300576833134127</v>
      </c>
      <c r="U39" s="28">
        <f>IF(患者数!$S39=0,"…",患者数!U39/患者数!$S39*100)</f>
        <v>7.5352076079613375E-2</v>
      </c>
      <c r="V39" s="28">
        <f>IF(患者数!$S39=0,"…",患者数!V39/患者数!$S39*100)</f>
        <v>10.206308787611079</v>
      </c>
      <c r="W39" s="28">
        <f>IF(患者数!$S39=0,"…",患者数!W39/患者数!$S39*100)</f>
        <v>2.4008730447435433</v>
      </c>
      <c r="X39" s="27">
        <f>+患者数!X39</f>
        <v>39632</v>
      </c>
      <c r="Y39" s="28">
        <f>IF(患者数!$X39=0,"…",患者数!Y39/患者数!$X39*100)</f>
        <v>0.4819337908760597</v>
      </c>
      <c r="Z39" s="27">
        <f>+患者数!Z39</f>
        <v>38418</v>
      </c>
      <c r="AA39" s="28">
        <f>IF(患者数!$Z39=0,"…",患者数!AA39/患者数!$Z39*100)</f>
        <v>7.4730595033578009</v>
      </c>
      <c r="AB39" s="28">
        <f>IF(患者数!$Z39=0,"…",患者数!AB39/患者数!$Z39*100)</f>
        <v>21.948045187151859</v>
      </c>
      <c r="AC39" s="28">
        <f>IF(患者数!$Z39=0,"…",患者数!AC39/患者数!$Z39*100)</f>
        <v>20.495601020355043</v>
      </c>
      <c r="AD39" s="28">
        <f>IF(患者数!$Z39=0,"…",患者数!AD39/患者数!$Z39*100)</f>
        <v>2.1266073194856578</v>
      </c>
      <c r="AE39" s="28">
        <f>IF(患者数!$Z39=0,"…",患者数!AE39/患者数!$Z39*100)</f>
        <v>0.12494143370295174</v>
      </c>
      <c r="AF39" s="28">
        <f>IF($E39=0,"…",患者数!AF39/患者数!$E39*100)</f>
        <v>3.8542576699727632E-2</v>
      </c>
      <c r="AG39" s="28">
        <f>IF($E39=0,"…",患者数!AG39/患者数!$E39*100)</f>
        <v>4.1728763040238457</v>
      </c>
      <c r="AH39" s="28">
        <f>IF($E39=0,"…",患者数!AH39/患者数!$E39*100)</f>
        <v>0.43681586926357979</v>
      </c>
      <c r="AI39" s="28">
        <f>IF($E39=0,"…",患者数!AI39/患者数!$E39*100)</f>
        <v>0.12847525566575876</v>
      </c>
      <c r="AJ39" s="27">
        <f>+患者数!AJ39</f>
        <v>39879</v>
      </c>
      <c r="AK39" s="27">
        <f>IF(患者数!E39=0,"…",患者数!AK39/患者数!$E39*100)</f>
        <v>0</v>
      </c>
      <c r="AL39" s="28">
        <f>IF(患者数!AL39=0,"-",患者数!AL39/患者数!$AJ39*100)</f>
        <v>0.1153489305148073</v>
      </c>
      <c r="AM39" s="28" t="s">
        <v>76</v>
      </c>
      <c r="AN39" s="28">
        <f>IF(患者数!$E39=0,"…",患者数!AN39/患者数!$E39*100)</f>
        <v>0.62695924764890276</v>
      </c>
      <c r="AO39" s="28" t="s">
        <v>76</v>
      </c>
      <c r="AP39" s="27">
        <f>+患者数!AP39</f>
        <v>39674</v>
      </c>
      <c r="AQ39" s="28">
        <f>IF(患者数!$AP39=0,"…",患者数!AQ39/患者数!$AP39*100)</f>
        <v>2.7473912385945454</v>
      </c>
      <c r="AR39" s="28">
        <f>IF(患者数!$AP39=0,"…",患者数!AR39/患者数!$AP39*100)</f>
        <v>0.17643796945102588</v>
      </c>
      <c r="AS39" s="28">
        <f>IF($E39=0,"…",患者数!AS39/患者数!$E39*100)</f>
        <v>3.5305000256950514</v>
      </c>
      <c r="AT39" s="28">
        <f>IF($E39=0,"…",患者数!AT39/患者数!$E39*100)</f>
        <v>0.37771725165733083</v>
      </c>
      <c r="AU39" s="28">
        <f>IF($E39=0,"…",患者数!AU39/患者数!$E39*100)</f>
        <v>8.2224163626085617E-2</v>
      </c>
      <c r="AV39" s="28">
        <f>IF($E39=0,"…",患者数!AV39/患者数!$E39*100)</f>
        <v>1.5468420782157357</v>
      </c>
      <c r="AW39" s="29">
        <f>+患者数!AW39</f>
        <v>38721</v>
      </c>
      <c r="AX39" s="28">
        <f>IF($AW39=0,"…",患者数!AX39/$AW39*100)</f>
        <v>16.370961493763076</v>
      </c>
      <c r="AY39" s="28">
        <f>IF($AW39=0,"…",患者数!AY39/$AW39*100)</f>
        <v>11.311691330285893</v>
      </c>
      <c r="AZ39" s="28">
        <f>IF($AW39=0,"…",患者数!AZ39/$AW39*100)</f>
        <v>13.042018542909533</v>
      </c>
      <c r="BA39" s="28">
        <f>IF($AW39=0,"…",患者数!BA39/$AW39*100)</f>
        <v>4.0985511737816696</v>
      </c>
      <c r="BB39" s="28">
        <f>IF($AW39=0,"…",患者数!BB39/$AW39*100)</f>
        <v>15.696908654218641</v>
      </c>
      <c r="BC39" s="28">
        <f>IF($AW39=0,"…",患者数!BC39/$AW39*100)</f>
        <v>4.5582500451951136</v>
      </c>
      <c r="BD39" s="28">
        <f>IF($AW39=0,"…",患者数!BD39/$AW39*100)</f>
        <v>0.23243201363601146</v>
      </c>
      <c r="BE39" s="28">
        <f>IF($AW39=0,"…",患者数!BE39/$AW39*100)</f>
        <v>6.4022106867074715</v>
      </c>
      <c r="BF39" s="28">
        <f>IF($AW39=0,"…",患者数!BF39/$AW39*100)</f>
        <v>1.4230004390382478</v>
      </c>
      <c r="BG39" s="28">
        <f>IF($AW39=0,"…",患者数!BG39/$AW39*100)</f>
        <v>26.667699697838383</v>
      </c>
      <c r="BH39" s="28" t="s">
        <v>76</v>
      </c>
      <c r="BI39" s="28" t="s">
        <v>76</v>
      </c>
      <c r="BJ39" s="28" t="s">
        <v>76</v>
      </c>
    </row>
    <row r="40" spans="1:62" s="16" customFormat="1" ht="18" customHeight="1" x14ac:dyDescent="0.15">
      <c r="A40" s="93"/>
      <c r="B40" s="94"/>
      <c r="C40" s="37" t="s">
        <v>82</v>
      </c>
      <c r="D40" s="38">
        <f>+患者数!D40</f>
        <v>123522</v>
      </c>
      <c r="E40" s="38">
        <f>+患者数!E40</f>
        <v>117338</v>
      </c>
      <c r="F40" s="36">
        <f>IF($E40=0,"…",患者数!F40/患者数!$E40*100)</f>
        <v>9.3746271455112593E-2</v>
      </c>
      <c r="G40" s="36">
        <f>IF($E40=0,"…",患者数!G40/患者数!$E40*100)</f>
        <v>1.102797047844688</v>
      </c>
      <c r="H40" s="36">
        <f>IF($E40=0,"…",患者数!H40/患者数!$E40*100)</f>
        <v>2.2243433499803986</v>
      </c>
      <c r="I40" s="36">
        <f>IF($E40=0,"…",患者数!I40/患者数!$E40*100)</f>
        <v>1.3064821285517054</v>
      </c>
      <c r="J40" s="36">
        <f>IF($E40=0,"…",患者数!J40/患者数!$E40*100)</f>
        <v>0.20965075252688814</v>
      </c>
      <c r="K40" s="36">
        <f>IF($E40=0,"…",患者数!K40/患者数!$E40*100)</f>
        <v>0.38265523530314138</v>
      </c>
      <c r="L40" s="38">
        <f>+患者数!L40</f>
        <v>98836</v>
      </c>
      <c r="M40" s="36">
        <f>IF((患者数!$L40+患者数!$R40)=0,"…",患者数!M40/(患者数!$L40+患者数!$R40)*100)</f>
        <v>35.624853143566845</v>
      </c>
      <c r="N40" s="36">
        <f>IF((患者数!$L40+患者数!$R40)=0,"…",患者数!N40/(患者数!$L40+患者数!$R40)*100)</f>
        <v>11.36417038702964</v>
      </c>
      <c r="O40" s="36">
        <f>IF((患者数!$L40+患者数!$R40)=0,"…",患者数!O40/(患者数!$L40+患者数!$R40)*100)</f>
        <v>17.33493336913833</v>
      </c>
      <c r="P40" s="36">
        <f>IF((患者数!$L40+患者数!$R40)=0,"…",患者数!P40/(患者数!$L40+患者数!$R40)*100)</f>
        <v>18.617199825450641</v>
      </c>
      <c r="Q40" s="36">
        <f>IF((患者数!$L40+患者数!$R40)=0,"…",患者数!Q40/(患者数!$L40+患者数!$R40)*100)</f>
        <v>12.770635426806754</v>
      </c>
      <c r="R40" s="36">
        <f>IF((患者数!$L40+患者数!$R40)=0,"…",患者数!R40/(患者数!$L40+患者数!$R40)*100)</f>
        <v>17.058843274814542</v>
      </c>
      <c r="S40" s="38">
        <f>+患者数!S40</f>
        <v>116201</v>
      </c>
      <c r="T40" s="36">
        <f>IF(患者数!$S40=0,"…",患者数!T40/患者数!$S40*100)</f>
        <v>12.149637266460701</v>
      </c>
      <c r="U40" s="36">
        <f>IF(患者数!$S40=0,"…",患者数!U40/患者数!$S40*100)</f>
        <v>8.5197201401020634E-2</v>
      </c>
      <c r="V40" s="36">
        <f>IF(患者数!$S40=0,"…",患者数!V40/患者数!$S40*100)</f>
        <v>10.104043855044278</v>
      </c>
      <c r="W40" s="36">
        <f>IF(患者数!$S40=0,"…",患者数!W40/患者数!$S40*100)</f>
        <v>2.3734735501415654</v>
      </c>
      <c r="X40" s="38">
        <f>+患者数!X40</f>
        <v>79467</v>
      </c>
      <c r="Y40" s="36">
        <f>IF(患者数!$X40=0,"…",患者数!Y40/患者数!$X40*100)</f>
        <v>0.45301823398391783</v>
      </c>
      <c r="Z40" s="38">
        <f>+患者数!Z40</f>
        <v>116290</v>
      </c>
      <c r="AA40" s="36">
        <f>IF(患者数!$Z40=0,"…",患者数!AA40/患者数!$Z40*100)</f>
        <v>7.9800498753117202</v>
      </c>
      <c r="AB40" s="36">
        <f>IF(患者数!$Z40=0,"…",患者数!AB40/患者数!$Z40*100)</f>
        <v>22.599535643649496</v>
      </c>
      <c r="AC40" s="36">
        <f>IF(患者数!$Z40=0,"…",患者数!AC40/患者数!$Z40*100)</f>
        <v>21.045661707799468</v>
      </c>
      <c r="AD40" s="36">
        <f>IF(患者数!$Z40=0,"…",患者数!AD40/患者数!$Z40*100)</f>
        <v>2.4413105168114195</v>
      </c>
      <c r="AE40" s="36">
        <f>IF(患者数!$Z40=0,"…",患者数!AE40/患者数!$Z40*100)</f>
        <v>0.15392553100008599</v>
      </c>
      <c r="AF40" s="36">
        <f>IF($E40=0,"…",患者数!AF40/患者数!$E40*100)</f>
        <v>3.1532836762174235E-2</v>
      </c>
      <c r="AG40" s="36">
        <f>IF($E40=0,"…",患者数!AG40/患者数!$E40*100)</f>
        <v>4.1793792292352006</v>
      </c>
      <c r="AH40" s="36">
        <f>IF($E40=0,"…",患者数!AH40/患者数!$E40*100)</f>
        <v>0.42952837103069758</v>
      </c>
      <c r="AI40" s="36">
        <f>IF($E40=0,"…",患者数!AI40/患者数!$E40*100)</f>
        <v>0.15340298965382057</v>
      </c>
      <c r="AJ40" s="38">
        <f>+患者数!AJ40</f>
        <v>119504.38</v>
      </c>
      <c r="AK40" s="41">
        <f>IF(患者数!E40=0,"…",患者数!AK40/患者数!$E40*100)</f>
        <v>0</v>
      </c>
      <c r="AL40" s="36">
        <f>IF(患者数!AL40=0,"-",患者数!AL40/患者数!$AJ40*100)</f>
        <v>0.14727493670106484</v>
      </c>
      <c r="AM40" s="38">
        <f>+患者数!AM40</f>
        <v>39669</v>
      </c>
      <c r="AN40" s="33">
        <f>IF(患者数!$E40=0,"…",患者数!AN40/患者数!$E40*100)</f>
        <v>0.83434181595050205</v>
      </c>
      <c r="AO40" s="36">
        <f>IF(患者数!$AM40=0,"…",患者数!AO40/患者数!$AM40*100)</f>
        <v>2.2183569033754313</v>
      </c>
      <c r="AP40" s="38">
        <f>+患者数!AP40</f>
        <v>119471</v>
      </c>
      <c r="AQ40" s="36">
        <f>IF(患者数!$AP40=0,"…",患者数!AQ40/患者数!$AP40*100)</f>
        <v>2.4064417306291901</v>
      </c>
      <c r="AR40" s="36">
        <f>IF(患者数!$AP40=0,"…",患者数!AR40/患者数!$AP40*100)</f>
        <v>0.14899013149634641</v>
      </c>
      <c r="AS40" s="36">
        <f>IF($E40=0,"…",患者数!AS40/患者数!$E40*100)</f>
        <v>3.3450374132846989</v>
      </c>
      <c r="AT40" s="36">
        <f>IF($E40=0,"…",患者数!AT40/患者数!$E40*100)</f>
        <v>0.41504031089672566</v>
      </c>
      <c r="AU40" s="36">
        <f>IF($E40=0,"…",患者数!AU40/患者数!$E40*100)</f>
        <v>0.10226865976921372</v>
      </c>
      <c r="AV40" s="36">
        <f>IF($E40=0,"…",患者数!AV40/患者数!$E40*100)</f>
        <v>1.5024970597760317</v>
      </c>
      <c r="AW40" s="39">
        <f>+患者数!AW40</f>
        <v>116735</v>
      </c>
      <c r="AX40" s="36">
        <f>IF($AW40=0,"…",患者数!AX40/$AW40*100)</f>
        <v>15.178823831755686</v>
      </c>
      <c r="AY40" s="36">
        <f>IF($AW40=0,"…",患者数!AY40/$AW40*100)</f>
        <v>10.369640639054269</v>
      </c>
      <c r="AZ40" s="36">
        <f>IF($AW40=0,"…",患者数!AZ40/$AW40*100)</f>
        <v>11.85162975971217</v>
      </c>
      <c r="BA40" s="36">
        <f>IF($AW40=0,"…",患者数!BA40/$AW40*100)</f>
        <v>3.5456375551462713</v>
      </c>
      <c r="BB40" s="36">
        <f>IF($AW40=0,"…",患者数!BB40/$AW40*100)</f>
        <v>15.129138647363687</v>
      </c>
      <c r="BC40" s="36">
        <f>IF($AW40=0,"…",患者数!BC40/$AW40*100)</f>
        <v>4.6241487128967318</v>
      </c>
      <c r="BD40" s="36">
        <f>IF($AW40=0,"…",患者数!BD40/$AW40*100)</f>
        <v>0.20216730200882338</v>
      </c>
      <c r="BE40" s="36">
        <f>IF($AW40=0,"…",患者数!BE40/$AW40*100)</f>
        <v>5.8928341971131193</v>
      </c>
      <c r="BF40" s="36">
        <f>IF($AW40=0,"…",患者数!BF40/$AW40*100)</f>
        <v>1.4314472951556947</v>
      </c>
      <c r="BG40" s="36">
        <f>IF($AW40=0,"…",患者数!BG40/$AW40*100)</f>
        <v>23.250953013235105</v>
      </c>
      <c r="BH40" s="36"/>
      <c r="BI40" s="36"/>
      <c r="BJ40" s="36"/>
    </row>
    <row r="41" spans="1:62" s="16" customFormat="1" ht="18" customHeight="1" x14ac:dyDescent="0.15">
      <c r="A41" s="93"/>
      <c r="B41" s="93" t="s">
        <v>84</v>
      </c>
      <c r="C41" s="40" t="s">
        <v>75</v>
      </c>
      <c r="D41" s="41">
        <f>+患者数!D41</f>
        <v>20280</v>
      </c>
      <c r="E41" s="41">
        <f>+患者数!E41</f>
        <v>20085</v>
      </c>
      <c r="F41" s="33">
        <f>IF($E41=0,"…",患者数!F41/患者数!$E41*100)</f>
        <v>5.9746079163554899E-2</v>
      </c>
      <c r="G41" s="24">
        <f>IF($E41=0,"…",患者数!G41/患者数!$E41*100)</f>
        <v>0.39332835449340303</v>
      </c>
      <c r="H41" s="24">
        <f>IF($E41=0,"…",患者数!H41/患者数!$E41*100)</f>
        <v>1.1849639034105055</v>
      </c>
      <c r="I41" s="33">
        <f>IF($E41=0,"…",患者数!I41/患者数!$E41*100)</f>
        <v>0.83644510828976859</v>
      </c>
      <c r="J41" s="33">
        <f>IF($E41=0,"…",患者数!J41/患者数!$E41*100)</f>
        <v>0.30370923574807068</v>
      </c>
      <c r="K41" s="33">
        <f>IF($E41=0,"…",患者数!K41/患者数!$E41*100)</f>
        <v>9.4597958675628577E-2</v>
      </c>
      <c r="L41" s="41">
        <f>+患者数!L41</f>
        <v>13122</v>
      </c>
      <c r="M41" s="33">
        <f>IF((患者数!$L41+患者数!$R41)=0,"…",患者数!M41/(患者数!$L41+患者数!$R41)*100)</f>
        <v>21.551982422850294</v>
      </c>
      <c r="N41" s="33">
        <f>IF((患者数!$L41+患者数!$R41)=0,"…",患者数!N41/(患者数!$L41+患者数!$R41)*100)</f>
        <v>10.366523519424748</v>
      </c>
      <c r="O41" s="33">
        <f>IF((患者数!$L41+患者数!$R41)=0,"…",患者数!O41/(患者数!$L41+患者数!$R41)*100)</f>
        <v>16.673324677918703</v>
      </c>
      <c r="P41" s="33">
        <f>IF((患者数!$L41+患者数!$R41)=0,"…",患者数!P41/(患者数!$L41+患者数!$R41)*100)</f>
        <v>16.932987116748226</v>
      </c>
      <c r="Q41" s="33">
        <f>IF((患者数!$L41+患者数!$R41)=0,"…",患者数!Q41/(患者数!$L41+患者数!$R41)*100)</f>
        <v>6.8361130530310596</v>
      </c>
      <c r="R41" s="33">
        <f>IF((患者数!$L41+患者数!$R41)=0,"…",患者数!R41/(患者数!$L41+患者数!$R41)*100)</f>
        <v>34.475182263058024</v>
      </c>
      <c r="S41" s="41">
        <f>+患者数!S41</f>
        <v>20033</v>
      </c>
      <c r="T41" s="33">
        <f>IF(患者数!$S41=0,"…",患者数!T41/患者数!$S41*100)</f>
        <v>4.213048470024459</v>
      </c>
      <c r="U41" s="33">
        <f>IF(患者数!$S41=0,"…",患者数!U41/患者数!$S41*100)</f>
        <v>5.9901163080916489E-2</v>
      </c>
      <c r="V41" s="33">
        <f>IF(患者数!$S41=0,"…",患者数!V41/患者数!$S41*100)</f>
        <v>2.8303299555733039</v>
      </c>
      <c r="W41" s="33">
        <f>IF(患者数!$S41=0,"…",患者数!W41/患者数!$S41*100)</f>
        <v>1.5823890580542104</v>
      </c>
      <c r="X41" s="41">
        <f>+患者数!X41</f>
        <v>20031</v>
      </c>
      <c r="Y41" s="33">
        <f>IF(患者数!$X41=0,"…",患者数!Y41/患者数!$X41*100)</f>
        <v>0.37441964954320806</v>
      </c>
      <c r="Z41" s="41">
        <f>+患者数!Z41</f>
        <v>19992</v>
      </c>
      <c r="AA41" s="33">
        <f>IF(患者数!$Z41=0,"…",患者数!AA41/患者数!$Z41*100)</f>
        <v>6.1424569827931172</v>
      </c>
      <c r="AB41" s="33">
        <f>IF(患者数!$Z41=0,"…",患者数!AB41/患者数!$Z41*100)</f>
        <v>9.5138055222088838</v>
      </c>
      <c r="AC41" s="33">
        <f>IF(患者数!$Z41=0,"…",患者数!AC41/患者数!$Z41*100)</f>
        <v>9.468787515006003</v>
      </c>
      <c r="AD41" s="33">
        <f>IF(患者数!$Z41=0,"…",患者数!AD41/患者数!$Z41*100)</f>
        <v>1.215486194477791</v>
      </c>
      <c r="AE41" s="33">
        <f>IF(患者数!$Z41=0,"…",患者数!AE41/患者数!$Z41*100)</f>
        <v>9.003601440576231E-2</v>
      </c>
      <c r="AF41" s="33">
        <f>IF($E41=0,"…",患者数!AF41/患者数!$E41*100)</f>
        <v>1.9915359721184963E-2</v>
      </c>
      <c r="AG41" s="33">
        <f>IF($E41=0,"…",患者数!AG41/患者数!$E41*100)</f>
        <v>2.5989544436146379</v>
      </c>
      <c r="AH41" s="33">
        <f>IF($E41=0,"…",患者数!AH41/患者数!$E41*100)</f>
        <v>0.11451331839681354</v>
      </c>
      <c r="AI41" s="33">
        <f>IF($E41=0,"…",患者数!AI41/患者数!$E41*100)</f>
        <v>0.1941747572815534</v>
      </c>
      <c r="AJ41" s="41">
        <f>+患者数!AJ41</f>
        <v>20122</v>
      </c>
      <c r="AK41" s="65">
        <f>IF(患者数!E41=0,"…",患者数!AK41/患者数!$E41*100)</f>
        <v>0</v>
      </c>
      <c r="AL41" s="33" t="str">
        <f>IF(患者数!AL41=0,"-",患者数!AL41/患者数!$AJ41*100)</f>
        <v>-</v>
      </c>
      <c r="AM41" s="41">
        <f>+患者数!AM41</f>
        <v>20331</v>
      </c>
      <c r="AN41" s="24">
        <f>IF(患者数!$E41=0,"…",患者数!AN41/患者数!$E41*100)</f>
        <v>0.99078914612895186</v>
      </c>
      <c r="AO41" s="33">
        <f>IF(患者数!$AM41=0,"…",患者数!AO41/患者数!$AM41*100)</f>
        <v>2.6953912744085389</v>
      </c>
      <c r="AP41" s="41">
        <f>+患者数!AP41</f>
        <v>20083</v>
      </c>
      <c r="AQ41" s="33">
        <f>IF(患者数!$AP41=0,"…",患者数!AQ41/患者数!$AP41*100)</f>
        <v>3.3062789423890857</v>
      </c>
      <c r="AR41" s="33">
        <f>IF(患者数!$AP41=0,"…",患者数!AR41/患者数!$AP41*100)</f>
        <v>0.22904944480406311</v>
      </c>
      <c r="AS41" s="33">
        <f>IF($E41=0,"…",患者数!AS41/患者数!$E41*100)</f>
        <v>2.0463032113517552</v>
      </c>
      <c r="AT41" s="33">
        <f>IF($E41=0,"…",患者数!AT41/患者数!$E41*100)</f>
        <v>0.23400547672392333</v>
      </c>
      <c r="AU41" s="33">
        <f>IF($E41=0,"…",患者数!AU41/患者数!$E41*100)</f>
        <v>4.9788399302962409E-2</v>
      </c>
      <c r="AV41" s="33">
        <f>IF($E41=0,"…",患者数!AV41/患者数!$E41*100)</f>
        <v>1.175006223549913</v>
      </c>
      <c r="AW41" s="42">
        <f>+患者数!AW41</f>
        <v>20021</v>
      </c>
      <c r="AX41" s="33">
        <f>IF($AW41=0,"…",患者数!AX41/$AW41*100)</f>
        <v>19.634383896908247</v>
      </c>
      <c r="AY41" s="33">
        <f>IF($AW41=0,"…",患者数!AY41/$AW41*100)</f>
        <v>14.250037460666301</v>
      </c>
      <c r="AZ41" s="33">
        <f>IF($AW41=0,"…",患者数!AZ41/$AW41*100)</f>
        <v>15.373857449677839</v>
      </c>
      <c r="BA41" s="33">
        <f>IF($AW41=0,"…",患者数!BA41/$AW41*100)</f>
        <v>5.0896558613455873</v>
      </c>
      <c r="BB41" s="33">
        <f>IF($AW41=0,"…",患者数!BB41/$AW41*100)</f>
        <v>23.535287947654961</v>
      </c>
      <c r="BC41" s="33">
        <f>IF($AW41=0,"…",患者数!BC41/$AW41*100)</f>
        <v>6.0786174516757407</v>
      </c>
      <c r="BD41" s="33">
        <f>IF($AW41=0,"…",患者数!BD41/$AW41*100)</f>
        <v>0.36461715199041006</v>
      </c>
      <c r="BE41" s="33">
        <f>IF($AW41=0,"…",患者数!BE41/$AW41*100)</f>
        <v>6.9926577094051243</v>
      </c>
      <c r="BF41" s="33">
        <f>IF($AW41=0,"…",患者数!BF41/$AW41*100)</f>
        <v>0.64432346036661503</v>
      </c>
      <c r="BG41" s="33" t="s">
        <v>76</v>
      </c>
      <c r="BH41" s="33" t="s">
        <v>76</v>
      </c>
      <c r="BI41" s="33" t="s">
        <v>76</v>
      </c>
      <c r="BJ41" s="33" t="s">
        <v>76</v>
      </c>
    </row>
    <row r="42" spans="1:62" s="16" customFormat="1" ht="18" customHeight="1" x14ac:dyDescent="0.15">
      <c r="A42" s="93"/>
      <c r="B42" s="97"/>
      <c r="C42" s="43" t="s">
        <v>77</v>
      </c>
      <c r="D42" s="27">
        <f>+患者数!D42</f>
        <v>19191</v>
      </c>
      <c r="E42" s="27">
        <f>+患者数!E42</f>
        <v>18936</v>
      </c>
      <c r="F42" s="28">
        <f>IF($E42=0,"…",患者数!F42/患者数!$E42*100)</f>
        <v>6.3371356147021538E-2</v>
      </c>
      <c r="G42" s="28">
        <f>IF($E42=0,"…",患者数!G42/患者数!$E42*100)</f>
        <v>0.32213772708069288</v>
      </c>
      <c r="H42" s="28">
        <f>IF($E42=0,"…",患者数!H42/患者数!$E42*100)</f>
        <v>0.88191803971271654</v>
      </c>
      <c r="I42" s="28">
        <f>IF($E42=0,"…",患者数!I42/患者数!$E42*100)</f>
        <v>0.57034220532319391</v>
      </c>
      <c r="J42" s="28">
        <f>IF($E42=0,"…",患者数!J42/患者数!$E42*100)</f>
        <v>0.31157583438952258</v>
      </c>
      <c r="K42" s="28">
        <f>IF($E42=0,"…",患者数!K42/患者数!$E42*100)</f>
        <v>0.10561892691170256</v>
      </c>
      <c r="L42" s="27">
        <f>+患者数!L42</f>
        <v>11698</v>
      </c>
      <c r="M42" s="28">
        <f>IF((患者数!$L42+患者数!$R42)=0,"…",患者数!M42/(患者数!$L42+患者数!$R42)*100)</f>
        <v>21.405245970715264</v>
      </c>
      <c r="N42" s="28">
        <f>IF((患者数!$L42+患者数!$R42)=0,"…",患者数!N42/(患者数!$L42+患者数!$R42)*100)</f>
        <v>9.6123459391130304</v>
      </c>
      <c r="O42" s="28">
        <f>IF((患者数!$L42+患者数!$R42)=0,"…",患者数!O42/(患者数!$L42+患者数!$R42)*100)</f>
        <v>14.837248498893921</v>
      </c>
      <c r="P42" s="28">
        <f>IF((患者数!$L42+患者数!$R42)=0,"…",患者数!P42/(患者数!$L42+患者数!$R42)*100)</f>
        <v>15.758980301274622</v>
      </c>
      <c r="Q42" s="28">
        <f>IF((患者数!$L42+患者数!$R42)=0,"…",患者数!Q42/(患者数!$L42+患者数!$R42)*100)</f>
        <v>6.7734119877804702</v>
      </c>
      <c r="R42" s="28">
        <f>IF((患者数!$L42+患者数!$R42)=0,"…",患者数!R42/(患者数!$L42+患者数!$R42)*100)</f>
        <v>38.386179290003156</v>
      </c>
      <c r="S42" s="27">
        <f>+患者数!S42</f>
        <v>18741</v>
      </c>
      <c r="T42" s="28">
        <f>IF(患者数!$S42=0,"…",患者数!T42/患者数!$S42*100)</f>
        <v>3.5643775678992582</v>
      </c>
      <c r="U42" s="28">
        <f>IF(患者数!$S42=0,"…",患者数!U42/患者数!$S42*100)</f>
        <v>5.8694840189957853E-2</v>
      </c>
      <c r="V42" s="28">
        <f>IF(患者数!$S42=0,"…",患者数!V42/患者数!$S42*100)</f>
        <v>2.337121818472867</v>
      </c>
      <c r="W42" s="28">
        <f>IF(患者数!$S42=0,"…",患者数!W42/患者数!$S42*100)</f>
        <v>1.4033402699962649</v>
      </c>
      <c r="X42" s="27" t="str">
        <f>+患者数!X42</f>
        <v>…</v>
      </c>
      <c r="Y42" s="28" t="s">
        <v>76</v>
      </c>
      <c r="Z42" s="27">
        <f>+患者数!Z42</f>
        <v>18777</v>
      </c>
      <c r="AA42" s="28">
        <f>IF(患者数!$Z42=0,"…",患者数!AA42/患者数!$Z42*100)</f>
        <v>5.5173882941896997</v>
      </c>
      <c r="AB42" s="28">
        <f>IF(患者数!$Z42=0,"…",患者数!AB42/患者数!$Z42*100)</f>
        <v>9.037652447142781</v>
      </c>
      <c r="AC42" s="28">
        <f>IF(患者数!$Z42=0,"…",患者数!AC42/患者数!$Z42*100)</f>
        <v>9.0696064334025674</v>
      </c>
      <c r="AD42" s="28">
        <f>IF(患者数!$Z42=0,"…",患者数!AD42/患者数!$Z42*100)</f>
        <v>1.059807210949566</v>
      </c>
      <c r="AE42" s="28">
        <f>IF(患者数!$Z42=0,"…",患者数!AE42/患者数!$Z42*100)</f>
        <v>0.12781594503914362</v>
      </c>
      <c r="AF42" s="28">
        <f>IF($E42=0,"…",患者数!AF42/患者数!$E42*100)</f>
        <v>3.1685678073510769E-2</v>
      </c>
      <c r="AG42" s="28">
        <f>IF($E42=0,"…",患者数!AG42/患者数!$E42*100)</f>
        <v>2.6774397972116604</v>
      </c>
      <c r="AH42" s="28">
        <f>IF($E42=0,"…",患者数!AH42/患者数!$E42*100)</f>
        <v>0.1108998732572877</v>
      </c>
      <c r="AI42" s="28">
        <f>IF($E42=0,"…",患者数!AI42/患者数!$E42*100)</f>
        <v>6.8652302492606676E-2</v>
      </c>
      <c r="AJ42" s="28" t="s">
        <v>76</v>
      </c>
      <c r="AK42" s="27" t="s">
        <v>76</v>
      </c>
      <c r="AL42" s="28" t="s">
        <v>76</v>
      </c>
      <c r="AM42" s="28" t="s">
        <v>76</v>
      </c>
      <c r="AN42" s="28">
        <f>IF(患者数!$E42=0,"…",患者数!AN42/患者数!$E42*100)</f>
        <v>0.74461343472750319</v>
      </c>
      <c r="AO42" s="28" t="s">
        <v>76</v>
      </c>
      <c r="AP42" s="27">
        <f>+患者数!AP42</f>
        <v>18867</v>
      </c>
      <c r="AQ42" s="28">
        <f>IF(患者数!$AP42=0,"…",患者数!AQ42/患者数!$AP42*100)</f>
        <v>2.7243334923411249</v>
      </c>
      <c r="AR42" s="28">
        <f>IF(患者数!$AP42=0,"…",患者数!AR42/患者数!$AP42*100)</f>
        <v>0.20671012879631104</v>
      </c>
      <c r="AS42" s="28">
        <f>IF($E42=0,"…",患者数!AS42/患者数!$E42*100)</f>
        <v>2.0806928601605406</v>
      </c>
      <c r="AT42" s="28">
        <f>IF($E42=0,"…",患者数!AT42/患者数!$E42*100)</f>
        <v>0.163709336713139</v>
      </c>
      <c r="AU42" s="28">
        <f>IF($E42=0,"…",患者数!AU42/患者数!$E42*100)</f>
        <v>4.7528517110266157E-2</v>
      </c>
      <c r="AV42" s="28">
        <f>IF($E42=0,"…",患者数!AV42/患者数!$E42*100)</f>
        <v>1.2198986058301649</v>
      </c>
      <c r="AW42" s="29">
        <f>+患者数!AW42</f>
        <v>18810</v>
      </c>
      <c r="AX42" s="28">
        <f>IF($AW42=0,"…",患者数!AX42/$AW42*100)</f>
        <v>22.264752791068581</v>
      </c>
      <c r="AY42" s="28">
        <f>IF($AW42=0,"…",患者数!AY42/$AW42*100)</f>
        <v>16.220095693779903</v>
      </c>
      <c r="AZ42" s="28">
        <f>IF($AW42=0,"…",患者数!AZ42/$AW42*100)</f>
        <v>16.119085592769803</v>
      </c>
      <c r="BA42" s="28">
        <f>IF($AW42=0,"…",患者数!BA42/$AW42*100)</f>
        <v>4.7368421052631584</v>
      </c>
      <c r="BB42" s="28">
        <f>IF($AW42=0,"…",患者数!BB42/$AW42*100)</f>
        <v>22.84954811270601</v>
      </c>
      <c r="BC42" s="28">
        <f>IF($AW42=0,"…",患者数!BC42/$AW42*100)</f>
        <v>5.204678362573099</v>
      </c>
      <c r="BD42" s="28">
        <f>IF($AW42=0,"…",患者数!BD42/$AW42*100)</f>
        <v>0.60074428495481125</v>
      </c>
      <c r="BE42" s="28">
        <f>IF($AW42=0,"…",患者数!BE42/$AW42*100)</f>
        <v>7.1238702817650186</v>
      </c>
      <c r="BF42" s="28">
        <f>IF($AW42=0,"…",患者数!BF42/$AW42*100)</f>
        <v>0.44657097288676234</v>
      </c>
      <c r="BG42" s="28" t="s">
        <v>76</v>
      </c>
      <c r="BH42" s="28" t="s">
        <v>76</v>
      </c>
      <c r="BI42" s="28" t="s">
        <v>76</v>
      </c>
      <c r="BJ42" s="28" t="s">
        <v>76</v>
      </c>
    </row>
    <row r="43" spans="1:62" s="16" customFormat="1" ht="18" customHeight="1" x14ac:dyDescent="0.15">
      <c r="A43" s="93"/>
      <c r="B43" s="97"/>
      <c r="C43" s="43" t="s">
        <v>78</v>
      </c>
      <c r="D43" s="27">
        <f>+患者数!D43</f>
        <v>19549</v>
      </c>
      <c r="E43" s="27">
        <f>+患者数!E43</f>
        <v>19338</v>
      </c>
      <c r="F43" s="28">
        <f>IF($E43=0,"…",患者数!F43/患者数!$E43*100)</f>
        <v>3.6198159065053262E-2</v>
      </c>
      <c r="G43" s="28">
        <f>IF($E43=0,"…",患者数!G43/患者数!$E43*100)</f>
        <v>0.38266625297342022</v>
      </c>
      <c r="H43" s="28">
        <f>IF($E43=0,"…",患者数!H43/患者数!$E43*100)</f>
        <v>0.76016134036611849</v>
      </c>
      <c r="I43" s="28">
        <f>IF($E43=0,"…",患者数!I43/患者数!$E43*100)</f>
        <v>0.48091839900713623</v>
      </c>
      <c r="J43" s="28">
        <f>IF($E43=0,"…",患者数!J43/患者数!$E43*100)</f>
        <v>0.22753128555176336</v>
      </c>
      <c r="K43" s="28">
        <f>IF($E43=0,"…",患者数!K43/患者数!$E43*100)</f>
        <v>0.12410797393732546</v>
      </c>
      <c r="L43" s="27">
        <f>+患者数!L43</f>
        <v>11424</v>
      </c>
      <c r="M43" s="28">
        <f>IF((患者数!$L43+患者数!$R43)=0,"…",患者数!M43/(患者数!$L43+患者数!$R43)*100)</f>
        <v>20.581863200247604</v>
      </c>
      <c r="N43" s="28">
        <f>IF((患者数!$L43+患者数!$R43)=0,"…",患者数!N43/(患者数!$L43+患者数!$R43)*100)</f>
        <v>9.2695759826679041</v>
      </c>
      <c r="O43" s="28">
        <f>IF((患者数!$L43+患者数!$R43)=0,"…",患者数!O43/(患者数!$L43+患者数!$R43)*100)</f>
        <v>14.262870112452287</v>
      </c>
      <c r="P43" s="28">
        <f>IF((患者数!$L43+患者数!$R43)=0,"…",患者数!P43/(患者数!$L43+患者数!$R43)*100)</f>
        <v>14.814814814814813</v>
      </c>
      <c r="Q43" s="28">
        <f>IF((患者数!$L43+患者数!$R43)=0,"…",患者数!Q43/(患者数!$L43+患者数!$R43)*100)</f>
        <v>6.5046941091509343</v>
      </c>
      <c r="R43" s="28">
        <f>IF((患者数!$L43+患者数!$R43)=0,"…",患者数!R43/(患者数!$L43+患者数!$R43)*100)</f>
        <v>41.070875889817394</v>
      </c>
      <c r="S43" s="27">
        <f>+患者数!S43</f>
        <v>19145</v>
      </c>
      <c r="T43" s="28">
        <f>IF(患者数!$S43=0,"…",患者数!T43/患者数!$S43*100)</f>
        <v>4.1420736484721861</v>
      </c>
      <c r="U43" s="28">
        <f>IF(患者数!$S43=0,"…",患者数!U43/患者数!$S43*100)</f>
        <v>4.7009663097414472E-2</v>
      </c>
      <c r="V43" s="28">
        <f>IF(患者数!$S43=0,"…",患者数!V43/患者数!$S43*100)</f>
        <v>3.0556281013319406</v>
      </c>
      <c r="W43" s="28">
        <f>IF(患者数!$S43=0,"…",患者数!W43/患者数!$S43*100)</f>
        <v>1.3685035257247322</v>
      </c>
      <c r="X43" s="27">
        <f>+患者数!X43</f>
        <v>19074</v>
      </c>
      <c r="Y43" s="28">
        <f>IF(患者数!$X43=0,"…",患者数!Y43/患者数!$X43*100)</f>
        <v>0.37223445527943799</v>
      </c>
      <c r="Z43" s="27">
        <f>+患者数!Z43</f>
        <v>19127</v>
      </c>
      <c r="AA43" s="28">
        <f>IF(患者数!$Z43=0,"…",患者数!AA43/患者数!$Z43*100)</f>
        <v>5.1602446802948707</v>
      </c>
      <c r="AB43" s="28">
        <f>IF(患者数!$Z43=0,"…",患者数!AB43/患者数!$Z43*100)</f>
        <v>9.1180007319495999</v>
      </c>
      <c r="AC43" s="28">
        <f>IF(患者数!$Z43=0,"…",患者数!AC43/患者数!$Z43*100)</f>
        <v>8.9977518690855867</v>
      </c>
      <c r="AD43" s="28">
        <f>IF(患者数!$Z43=0,"…",患者数!AD43/患者数!$Z43*100)</f>
        <v>1.2652271657865846</v>
      </c>
      <c r="AE43" s="28">
        <f>IF(患者数!$Z43=0,"…",患者数!AE43/患者数!$Z43*100)</f>
        <v>0.11502065143514403</v>
      </c>
      <c r="AF43" s="28">
        <f>IF($E43=0,"…",患者数!AF43/患者数!$E43*100)</f>
        <v>3.6198159065053262E-2</v>
      </c>
      <c r="AG43" s="28">
        <f>IF($E43=0,"…",患者数!AG43/患者数!$E43*100)</f>
        <v>2.4252766573585687</v>
      </c>
      <c r="AH43" s="28">
        <f>IF($E43=0,"…",患者数!AH43/患者数!$E43*100)</f>
        <v>0.10859447719515979</v>
      </c>
      <c r="AI43" s="28">
        <f>IF($E43=0,"…",患者数!AI43/患者数!$E43*100)</f>
        <v>0.13445030509876926</v>
      </c>
      <c r="AJ43" s="28" t="s">
        <v>76</v>
      </c>
      <c r="AK43" s="27" t="s">
        <v>76</v>
      </c>
      <c r="AL43" s="28" t="s">
        <v>76</v>
      </c>
      <c r="AM43" s="28" t="s">
        <v>76</v>
      </c>
      <c r="AN43" s="28">
        <f>IF(患者数!$E43=0,"…",患者数!AN43/患者数!$E43*100)</f>
        <v>0.61536870410590538</v>
      </c>
      <c r="AO43" s="28" t="s">
        <v>76</v>
      </c>
      <c r="AP43" s="27">
        <f>+患者数!AP43</f>
        <v>19225</v>
      </c>
      <c r="AQ43" s="28">
        <f>IF(患者数!$AP43=0,"…",患者数!AQ43/患者数!$AP43*100)</f>
        <v>2.0962288686605981</v>
      </c>
      <c r="AR43" s="28">
        <f>IF(患者数!$AP43=0,"…",患者数!AR43/患者数!$AP43*100)</f>
        <v>0.26007802340702213</v>
      </c>
      <c r="AS43" s="28">
        <f>IF($E43=0,"…",患者数!AS43/患者数!$E43*100)</f>
        <v>2.1770607094839174</v>
      </c>
      <c r="AT43" s="28">
        <f>IF($E43=0,"…",患者数!AT43/患者数!$E43*100)</f>
        <v>0.13445030509876926</v>
      </c>
      <c r="AU43" s="28">
        <f>IF($E43=0,"…",患者数!AU43/患者数!$E43*100)</f>
        <v>4.1369324645775161E-2</v>
      </c>
      <c r="AV43" s="28">
        <f>IF($E43=0,"…",患者数!AV43/患者数!$E43*100)</f>
        <v>1.0911159375323198</v>
      </c>
      <c r="AW43" s="29">
        <f>+患者数!AW43</f>
        <v>19163</v>
      </c>
      <c r="AX43" s="28">
        <f>IF($AW43=0,"…",患者数!AX43/$AW43*100)</f>
        <v>24.103741585346761</v>
      </c>
      <c r="AY43" s="28">
        <f>IF($AW43=0,"…",患者数!AY43/$AW43*100)</f>
        <v>18.107811929238636</v>
      </c>
      <c r="AZ43" s="28">
        <f>IF($AW43=0,"…",患者数!AZ43/$AW43*100)</f>
        <v>19.610708135469395</v>
      </c>
      <c r="BA43" s="28">
        <f>IF($AW43=0,"…",患者数!BA43/$AW43*100)</f>
        <v>5.0618379168188694</v>
      </c>
      <c r="BB43" s="28">
        <f>IF($AW43=0,"…",患者数!BB43/$AW43*100)</f>
        <v>22.313833950842771</v>
      </c>
      <c r="BC43" s="28">
        <f>IF($AW43=0,"…",患者数!BC43/$AW43*100)</f>
        <v>5.3071022282523614</v>
      </c>
      <c r="BD43" s="28">
        <f>IF($AW43=0,"…",患者数!BD43/$AW43*100)</f>
        <v>0.45921828523717584</v>
      </c>
      <c r="BE43" s="28">
        <f>IF($AW43=0,"…",患者数!BE43/$AW43*100)</f>
        <v>7.4048948494494597</v>
      </c>
      <c r="BF43" s="28">
        <f>IF($AW43=0,"…",患者数!BF43/$AW43*100)</f>
        <v>0.58967802536137348</v>
      </c>
      <c r="BG43" s="28" t="s">
        <v>76</v>
      </c>
      <c r="BH43" s="28" t="s">
        <v>76</v>
      </c>
      <c r="BI43" s="28" t="s">
        <v>76</v>
      </c>
      <c r="BJ43" s="28" t="s">
        <v>76</v>
      </c>
    </row>
    <row r="44" spans="1:62" s="16" customFormat="1" ht="18" customHeight="1" x14ac:dyDescent="0.15">
      <c r="A44" s="93"/>
      <c r="B44" s="97"/>
      <c r="C44" s="44" t="s">
        <v>82</v>
      </c>
      <c r="D44" s="31">
        <f>+患者数!D44</f>
        <v>59020</v>
      </c>
      <c r="E44" s="31">
        <f>+患者数!E44</f>
        <v>58359</v>
      </c>
      <c r="F44" s="32">
        <f>IF($E44=0,"…",患者数!F44/患者数!$E44*100)</f>
        <v>5.3119484569646505E-2</v>
      </c>
      <c r="G44" s="36">
        <f>IF($E44=0,"…",患者数!G44/患者数!$E44*100)</f>
        <v>0.36669579670659197</v>
      </c>
      <c r="H44" s="36">
        <f>IF($E44=0,"…",患者数!H44/患者数!$E44*100)</f>
        <v>0.94586953169176979</v>
      </c>
      <c r="I44" s="32">
        <f>IF($E44=0,"…",患者数!I44/患者数!$E44*100)</f>
        <v>0.63229321955482443</v>
      </c>
      <c r="J44" s="32">
        <f>IF($E44=0,"…",患者数!J44/患者数!$E44*100)</f>
        <v>0.28101920869103308</v>
      </c>
      <c r="K44" s="32">
        <f>IF($E44=0,"…",患者数!K44/患者数!$E44*100)</f>
        <v>0.10795250089960418</v>
      </c>
      <c r="L44" s="31">
        <f>+患者数!L44</f>
        <v>36244</v>
      </c>
      <c r="M44" s="32">
        <f>IF((患者数!$L44+患者数!$R44)=0,"…",患者数!M44/(患者数!$L44+患者数!$R44)*100)</f>
        <v>21.182232268228365</v>
      </c>
      <c r="N44" s="32">
        <f>IF((患者数!$L44+患者数!$R44)=0,"…",患者数!N44/(患者数!$L44+患者数!$R44)*100)</f>
        <v>9.757183465187163</v>
      </c>
      <c r="O44" s="32">
        <f>IF((患者数!$L44+患者数!$R44)=0,"…",患者数!O44/(患者数!$L44+患者数!$R44)*100)</f>
        <v>15.276208089318127</v>
      </c>
      <c r="P44" s="32">
        <f>IF((患者数!$L44+患者数!$R44)=0,"…",患者数!P44/(患者数!$L44+患者数!$R44)*100)</f>
        <v>15.848145484434397</v>
      </c>
      <c r="Q44" s="32">
        <f>IF((患者数!$L44+患者数!$R44)=0,"…",患者数!Q44/(患者数!$L44+患者数!$R44)*100)</f>
        <v>6.7057090996267004</v>
      </c>
      <c r="R44" s="32">
        <f>IF((患者数!$L44+患者数!$R44)=0,"…",患者数!R44/(患者数!$L44+患者数!$R44)*100)</f>
        <v>37.936230692831948</v>
      </c>
      <c r="S44" s="31">
        <f>+患者数!S44</f>
        <v>57919</v>
      </c>
      <c r="T44" s="32">
        <f>IF(患者数!$S44=0,"…",患者数!T44/患者数!$S44*100)</f>
        <v>3.9796957820404355</v>
      </c>
      <c r="U44" s="32">
        <f>IF(患者数!$S44=0,"…",患者数!U44/患者数!$S44*100)</f>
        <v>5.5249572679086312E-2</v>
      </c>
      <c r="V44" s="32">
        <f>IF(患者数!$S44=0,"…",患者数!V44/患者数!$S44*100)</f>
        <v>2.7452131424921009</v>
      </c>
      <c r="W44" s="32">
        <f>IF(患者数!$S44=0,"…",患者数!W44/患者数!$S44*100)</f>
        <v>1.4537543811184586</v>
      </c>
      <c r="X44" s="31">
        <f>+患者数!X44</f>
        <v>39105</v>
      </c>
      <c r="Y44" s="32">
        <f>IF(患者数!$X44=0,"…",患者数!Y44/患者数!$X44*100)</f>
        <v>0.37335379107531003</v>
      </c>
      <c r="Z44" s="31">
        <f>+患者数!Z44</f>
        <v>57896</v>
      </c>
      <c r="AA44" s="32">
        <f>IF(患者数!$Z44=0,"…",患者数!AA44/患者数!$Z44*100)</f>
        <v>5.6152411220118834</v>
      </c>
      <c r="AB44" s="32">
        <f>IF(患者数!$Z44=0,"…",患者数!AB44/患者数!$Z44*100)</f>
        <v>9.2286168301782503</v>
      </c>
      <c r="AC44" s="32">
        <f>IF(患者数!$Z44=0,"…",患者数!AC44/患者数!$Z44*100)</f>
        <v>9.1837087190824924</v>
      </c>
      <c r="AD44" s="32">
        <f>IF(患者数!$Z44=0,"…",患者数!AD44/患者数!$Z44*100)</f>
        <v>1.1814287688268619</v>
      </c>
      <c r="AE44" s="32">
        <f>IF(患者数!$Z44=0,"…",患者数!AE44/患者数!$Z44*100)</f>
        <v>0.11054304269725024</v>
      </c>
      <c r="AF44" s="32">
        <f>IF($E44=0,"…",患者数!AF44/患者数!$E44*100)</f>
        <v>2.9130039925290015E-2</v>
      </c>
      <c r="AG44" s="32">
        <f>IF($E44=0,"…",患者数!AG44/患者数!$E44*100)</f>
        <v>2.5668705769461435</v>
      </c>
      <c r="AH44" s="32">
        <f>IF($E44=0,"…",患者数!AH44/患者数!$E44*100)</f>
        <v>0.11137956442022652</v>
      </c>
      <c r="AI44" s="32">
        <f>IF($E44=0,"…",患者数!AI44/患者数!$E44*100)</f>
        <v>0.13365547730427182</v>
      </c>
      <c r="AJ44" s="31">
        <f>+患者数!AJ44</f>
        <v>20122</v>
      </c>
      <c r="AK44" s="41">
        <f>IF(患者数!E44=0,"…",患者数!AK44/患者数!$E44*100)</f>
        <v>0</v>
      </c>
      <c r="AL44" s="50" t="str">
        <f>IF(患者数!AL44=0,"-",患者数!AL44/患者数!$AJ44*100)</f>
        <v>-</v>
      </c>
      <c r="AM44" s="31">
        <f>+患者数!AM44</f>
        <v>20331</v>
      </c>
      <c r="AN44" s="33">
        <f>IF(患者数!$E44=0,"…",患者数!AN44/患者数!$E44*100)</f>
        <v>0.78651107798283038</v>
      </c>
      <c r="AO44" s="32">
        <f>IF(患者数!$AM44=0,"…",患者数!AO44/患者数!$AM44*100)</f>
        <v>2.6953912744085389</v>
      </c>
      <c r="AP44" s="31">
        <f>+患者数!AP44</f>
        <v>58175</v>
      </c>
      <c r="AQ44" s="32">
        <f>IF(患者数!$AP44=0,"…",患者数!AQ44/患者数!$AP44*100)</f>
        <v>2.7176622260421146</v>
      </c>
      <c r="AR44" s="32">
        <f>IF(患者数!$AP44=0,"…",患者数!AR44/患者数!$AP44*100)</f>
        <v>0.23205844434894712</v>
      </c>
      <c r="AS44" s="32">
        <f>IF($E44=0,"…",患者数!AS44/患者数!$E44*100)</f>
        <v>2.1007899381415034</v>
      </c>
      <c r="AT44" s="32">
        <f>IF($E44=0,"…",患者数!AT44/患者数!$E44*100)</f>
        <v>0.17820730307236246</v>
      </c>
      <c r="AU44" s="32">
        <f>IF($E44=0,"…",患者数!AU44/患者数!$E44*100)</f>
        <v>4.6265357528401788E-2</v>
      </c>
      <c r="AV44" s="32">
        <f>IF($E44=0,"…",患者数!AV44/患者数!$E44*100)</f>
        <v>1.1617745334909784</v>
      </c>
      <c r="AW44" s="35">
        <f>+患者数!AW44</f>
        <v>57994</v>
      </c>
      <c r="AX44" s="32">
        <f>IF($AW44=0,"…",患者数!AX44/$AW44*100)</f>
        <v>21.96434113873849</v>
      </c>
      <c r="AY44" s="32">
        <f>IF($AW44=0,"…",患者数!AY44/$AW44*100)</f>
        <v>16.163741076663101</v>
      </c>
      <c r="AZ44" s="32">
        <f>IF($AW44=0,"…",患者数!AZ44/$AW44*100)</f>
        <v>17.015553333103426</v>
      </c>
      <c r="BA44" s="32">
        <f>IF($AW44=0,"…",患者数!BA44/$AW44*100)</f>
        <v>4.9660309687209017</v>
      </c>
      <c r="BB44" s="32">
        <f>IF($AW44=0,"…",患者数!BB44/$AW44*100)</f>
        <v>22.90926647584233</v>
      </c>
      <c r="BC44" s="32">
        <f>IF($AW44=0,"…",患者数!BC44/$AW44*100)</f>
        <v>5.5402282994792564</v>
      </c>
      <c r="BD44" s="32">
        <f>IF($AW44=0,"…",患者数!BD44/$AW44*100)</f>
        <v>0.47246266855191915</v>
      </c>
      <c r="BE44" s="32">
        <f>IF($AW44=0,"…",患者数!BE44/$AW44*100)</f>
        <v>7.1714315273993856</v>
      </c>
      <c r="BF44" s="32">
        <f>IF($AW44=0,"…",患者数!BF44/$AW44*100)</f>
        <v>0.56212711659826886</v>
      </c>
      <c r="BG44" s="32" t="s">
        <v>76</v>
      </c>
      <c r="BH44" s="32" t="s">
        <v>76</v>
      </c>
      <c r="BI44" s="32" t="s">
        <v>76</v>
      </c>
      <c r="BJ44" s="32" t="s">
        <v>76</v>
      </c>
    </row>
    <row r="45" spans="1:62" s="16" customFormat="1" ht="18" customHeight="1" x14ac:dyDescent="0.15">
      <c r="A45" s="93"/>
      <c r="B45" s="98" t="s">
        <v>85</v>
      </c>
      <c r="C45" s="99"/>
      <c r="D45" s="45">
        <f>+患者数!D45</f>
        <v>5805</v>
      </c>
      <c r="E45" s="45">
        <f>+患者数!E45</f>
        <v>4858</v>
      </c>
      <c r="F45" s="46">
        <f>IF($E45=0,"…",患者数!F45/患者数!$E45*100)</f>
        <v>0.69987649238369698</v>
      </c>
      <c r="G45" s="46">
        <f>IF($E45=0,"…",患者数!G45/患者数!$E45*100)</f>
        <v>1.3174145738987237</v>
      </c>
      <c r="H45" s="46">
        <f>IF($E45=0,"…",患者数!H45/患者数!$E45*100)</f>
        <v>1.399752984767394</v>
      </c>
      <c r="I45" s="46">
        <f>IF($E45=0,"…",患者数!I45/患者数!$E45*100)</f>
        <v>0.82338410868670231</v>
      </c>
      <c r="J45" s="46">
        <f>IF($E45=0,"…",患者数!J45/患者数!$E45*100)</f>
        <v>0.65870728694936187</v>
      </c>
      <c r="K45" s="46">
        <f>IF($E45=0,"…",患者数!K45/患者数!$E45*100)</f>
        <v>6.1753808151502679E-2</v>
      </c>
      <c r="L45" s="45">
        <f>+患者数!L45</f>
        <v>3403</v>
      </c>
      <c r="M45" s="46">
        <f>IF((患者数!$L45+患者数!$R45)=0,"…",患者数!M45/(患者数!$L45+患者数!$R45)*100)</f>
        <v>22.532102728731942</v>
      </c>
      <c r="N45" s="46">
        <f>IF((患者数!$L45+患者数!$R45)=0,"…",患者数!N45/(患者数!$L45+患者数!$R45)*100)</f>
        <v>11.898073836276083</v>
      </c>
      <c r="O45" s="46">
        <f>IF((患者数!$L45+患者数!$R45)=0,"…",患者数!O45/(患者数!$L45+患者数!$R45)*100)</f>
        <v>16.833868378812198</v>
      </c>
      <c r="P45" s="46">
        <f>IF((患者数!$L45+患者数!$R45)=0,"…",患者数!P45/(患者数!$L45+患者数!$R45)*100)</f>
        <v>17.014446227929376</v>
      </c>
      <c r="Q45" s="46">
        <f>IF((患者数!$L45+患者数!$R45)=0,"…",患者数!Q45/(患者数!$L45+患者数!$R45)*100)</f>
        <v>5.1163723916532904</v>
      </c>
      <c r="R45" s="46">
        <f>IF((患者数!$L45+患者数!$R45)=0,"…",患者数!R45/(患者数!$L45+患者数!$R45)*100)</f>
        <v>31.7215088282504</v>
      </c>
      <c r="S45" s="45">
        <f>+患者数!S45</f>
        <v>4769</v>
      </c>
      <c r="T45" s="46">
        <f>IF(患者数!$S45=0,"…",患者数!T45/患者数!$S45*100)</f>
        <v>7.8423149507234227</v>
      </c>
      <c r="U45" s="46">
        <f>IF(患者数!$S45=0,"…",患者数!U45/患者数!$S45*100)</f>
        <v>4.1937513105472848E-2</v>
      </c>
      <c r="V45" s="46">
        <f>IF(患者数!$S45=0,"…",患者数!V45/患者数!$S45*100)</f>
        <v>4.5711889284965403</v>
      </c>
      <c r="W45" s="46">
        <f>IF(患者数!$S45=0,"…",患者数!W45/患者数!$S45*100)</f>
        <v>3.7114699098343467</v>
      </c>
      <c r="X45" s="45">
        <f>+患者数!X45</f>
        <v>2739</v>
      </c>
      <c r="Y45" s="46">
        <f>IF(患者数!$X45=0,"…",患者数!Y45/患者数!$X45*100)</f>
        <v>1.4968966776195691</v>
      </c>
      <c r="Z45" s="45">
        <f>+患者数!Z45</f>
        <v>4828</v>
      </c>
      <c r="AA45" s="46">
        <f>IF(患者数!$Z45=0,"…",患者数!AA45/患者数!$Z45*100)</f>
        <v>5.2195526097763043</v>
      </c>
      <c r="AB45" s="46">
        <f>IF(患者数!$Z45=0,"…",患者数!AB45/患者数!$Z45*100)</f>
        <v>8.5956917978458982</v>
      </c>
      <c r="AC45" s="46">
        <f>IF(患者数!$Z45=0,"…",患者数!AC45/患者数!$Z45*100)</f>
        <v>8.699254349627175</v>
      </c>
      <c r="AD45" s="46">
        <f>IF(患者数!$Z45=0,"…",患者数!AD45/患者数!$Z45*100)</f>
        <v>1.2013256006628004</v>
      </c>
      <c r="AE45" s="46">
        <f>IF(患者数!$Z45=0,"…",患者数!AE45/患者数!$Z45*100)</f>
        <v>0.20712510356255179</v>
      </c>
      <c r="AF45" s="46">
        <f>IF($E45=0,"…",患者数!AF45/患者数!$E45*100)</f>
        <v>0</v>
      </c>
      <c r="AG45" s="46">
        <f>IF($E45=0,"…",患者数!AG45/患者数!$E45*100)</f>
        <v>2.1407986825854262</v>
      </c>
      <c r="AH45" s="46">
        <f>IF($E45=0,"…",患者数!AH45/患者数!$E45*100)</f>
        <v>4.1169205434335117E-2</v>
      </c>
      <c r="AI45" s="46">
        <f>IF($E45=0,"…",患者数!AI45/患者数!$E45*100)</f>
        <v>0.14409221902017291</v>
      </c>
      <c r="AJ45" s="45">
        <f>+患者数!AJ45</f>
        <v>1470</v>
      </c>
      <c r="AK45" s="45">
        <f>IF(患者数!E45=0,"…",患者数!AK45/患者数!$E45*100)</f>
        <v>0</v>
      </c>
      <c r="AL45" s="46" t="str">
        <f>IF(患者数!AL45=0,"-",患者数!AL45/患者数!$AJ45*100)</f>
        <v>-</v>
      </c>
      <c r="AM45" s="45">
        <f>+患者数!AM45</f>
        <v>1460</v>
      </c>
      <c r="AN45" s="46">
        <f>IF(患者数!$E45=0,"…",患者数!AN45/患者数!$E45*100)</f>
        <v>0.49403046521202143</v>
      </c>
      <c r="AO45" s="46">
        <f>IF(患者数!$AM45=0,"…",患者数!AO45/患者数!$AM45*100)</f>
        <v>2.4657534246575343</v>
      </c>
      <c r="AP45" s="45">
        <f>+患者数!AP45</f>
        <v>4660</v>
      </c>
      <c r="AQ45" s="46">
        <f>IF(患者数!$AP45=0,"…",患者数!AQ45/患者数!$AP45*100)</f>
        <v>3.6695278969957084</v>
      </c>
      <c r="AR45" s="46">
        <f>IF(患者数!$AP45=0,"…",患者数!AR45/患者数!$AP45*100)</f>
        <v>0.60085836909871249</v>
      </c>
      <c r="AS45" s="46">
        <f>IF($E45=0,"…",患者数!AS45/患者数!$E45*100)</f>
        <v>2.1613832853025938</v>
      </c>
      <c r="AT45" s="46">
        <f>IF($E45=0,"…",患者数!AT45/患者数!$E45*100)</f>
        <v>0.22643062988884316</v>
      </c>
      <c r="AU45" s="46">
        <f>IF($E45=0,"…",患者数!AU45/患者数!$E45*100)</f>
        <v>0.18526142445450802</v>
      </c>
      <c r="AV45" s="46">
        <f>IF($E45=0,"…",患者数!AV45/患者数!$E45*100)</f>
        <v>2.5113215314944424</v>
      </c>
      <c r="AW45" s="47">
        <f>+患者数!AW45</f>
        <v>4802</v>
      </c>
      <c r="AX45" s="46">
        <f>IF($AW45=0,"…",患者数!AX45/$AW45*100)</f>
        <v>22.532278217409413</v>
      </c>
      <c r="AY45" s="46">
        <f>IF($AW45=0,"…",患者数!AY45/$AW45*100)</f>
        <v>26.405664306538938</v>
      </c>
      <c r="AZ45" s="46">
        <f>IF($AW45=0,"…",患者数!AZ45/$AW45*100)</f>
        <v>18.554768846314033</v>
      </c>
      <c r="BA45" s="46">
        <f>IF($AW45=0,"…",患者数!BA45/$AW45*100)</f>
        <v>5.9142024156601414</v>
      </c>
      <c r="BB45" s="46">
        <f>IF($AW45=0,"…",患者数!BB45/$AW45*100)</f>
        <v>29.42523948354852</v>
      </c>
      <c r="BC45" s="46">
        <f>IF($AW45=0,"…",患者数!BC45/$AW45*100)</f>
        <v>4.6438983756768009</v>
      </c>
      <c r="BD45" s="46">
        <f>IF($AW45=0,"…",患者数!BD45/$AW45*100)</f>
        <v>0.35401915868388167</v>
      </c>
      <c r="BE45" s="46">
        <f>IF($AW45=0,"…",患者数!BE45/$AW45*100)</f>
        <v>11.203665139525199</v>
      </c>
      <c r="BF45" s="46">
        <f>IF($AW45=0,"…",患者数!BF45/$AW45*100)</f>
        <v>0.52061640982923774</v>
      </c>
      <c r="BG45" s="46" t="s">
        <v>76</v>
      </c>
      <c r="BH45" s="46" t="s">
        <v>76</v>
      </c>
      <c r="BI45" s="46" t="s">
        <v>76</v>
      </c>
      <c r="BJ45" s="46" t="s">
        <v>76</v>
      </c>
    </row>
    <row r="46" spans="1:62" s="16" customFormat="1" ht="18" customHeight="1" x14ac:dyDescent="0.15">
      <c r="A46" s="93"/>
      <c r="B46" s="100" t="s">
        <v>86</v>
      </c>
      <c r="C46" s="48" t="s">
        <v>87</v>
      </c>
      <c r="D46" s="45">
        <f>+患者数!D46</f>
        <v>106</v>
      </c>
      <c r="E46" s="45">
        <f>+患者数!E46</f>
        <v>103</v>
      </c>
      <c r="F46" s="46">
        <f>IF($E46=0,"…",患者数!F46/患者数!$E46*100)</f>
        <v>0</v>
      </c>
      <c r="G46" s="46">
        <f>IF($E46=0,"…",患者数!G46/患者数!$E46*100)</f>
        <v>0</v>
      </c>
      <c r="H46" s="46">
        <f>IF($E46=0,"…",患者数!H46/患者数!$E46*100)</f>
        <v>0</v>
      </c>
      <c r="I46" s="46">
        <f>IF($E46=0,"…",患者数!I46/患者数!$E46*100)</f>
        <v>0</v>
      </c>
      <c r="J46" s="46">
        <f>IF($E46=0,"…",患者数!J46/患者数!$E46*100)</f>
        <v>0</v>
      </c>
      <c r="K46" s="46">
        <f>IF($E46=0,"…",患者数!K46/患者数!$E46*100)</f>
        <v>0</v>
      </c>
      <c r="L46" s="45">
        <f>+患者数!L46</f>
        <v>65</v>
      </c>
      <c r="M46" s="46">
        <f>IF((患者数!$L46+患者数!$R46)=0,"…",患者数!M46/(患者数!$L46+患者数!$R46)*100)</f>
        <v>2.7027027027027026</v>
      </c>
      <c r="N46" s="46">
        <f>IF((患者数!$L46+患者数!$R46)=0,"…",患者数!N46/(患者数!$L46+患者数!$R46)*100)</f>
        <v>1.3513513513513513</v>
      </c>
      <c r="O46" s="46">
        <f>IF((患者数!$L46+患者数!$R46)=0,"…",患者数!O46/(患者数!$L46+患者数!$R46)*100)</f>
        <v>6.756756756756757</v>
      </c>
      <c r="P46" s="46">
        <f>IF((患者数!$L46+患者数!$R46)=0,"…",患者数!P46/(患者数!$L46+患者数!$R46)*100)</f>
        <v>77.027027027027032</v>
      </c>
      <c r="Q46" s="46">
        <f>IF((患者数!$L46+患者数!$R46)=0,"…",患者数!Q46/(患者数!$L46+患者数!$R46)*100)</f>
        <v>31.081081081081081</v>
      </c>
      <c r="R46" s="46">
        <f>IF((患者数!$L46+患者数!$R46)=0,"…",患者数!R46/(患者数!$L46+患者数!$R46)*100)</f>
        <v>12.162162162162163</v>
      </c>
      <c r="S46" s="45">
        <f>+患者数!S46</f>
        <v>102</v>
      </c>
      <c r="T46" s="46">
        <f>IF(患者数!$S46=0,"…",患者数!T46/患者数!$S46*100)</f>
        <v>92.156862745098039</v>
      </c>
      <c r="U46" s="46">
        <f>IF(患者数!$S46=0,"…",患者数!U46/患者数!$S46*100)</f>
        <v>0</v>
      </c>
      <c r="V46" s="46">
        <f>IF(患者数!$S46=0,"…",患者数!V46/患者数!$S46*100)</f>
        <v>0</v>
      </c>
      <c r="W46" s="46">
        <f>IF(患者数!$S46=0,"…",患者数!W46/患者数!$S46*100)</f>
        <v>69.607843137254903</v>
      </c>
      <c r="X46" s="45">
        <f>+患者数!X46</f>
        <v>58</v>
      </c>
      <c r="Y46" s="46">
        <f>IF(患者数!$X46=0,"…",患者数!Y46/患者数!$X46*100)</f>
        <v>8.6206896551724146</v>
      </c>
      <c r="Z46" s="45">
        <f>+患者数!Z46</f>
        <v>98</v>
      </c>
      <c r="AA46" s="46">
        <f>IF(患者数!$Z46=0,"…",患者数!AA46/患者数!$Z46*100)</f>
        <v>10.204081632653061</v>
      </c>
      <c r="AB46" s="46">
        <f>IF(患者数!$Z46=0,"…",患者数!AB46/患者数!$Z46*100)</f>
        <v>6.1224489795918364</v>
      </c>
      <c r="AC46" s="46">
        <f>IF(患者数!$Z46=0,"…",患者数!AC46/患者数!$Z46*100)</f>
        <v>5.1020408163265305</v>
      </c>
      <c r="AD46" s="46">
        <f>IF(患者数!$Z46=0,"…",患者数!AD46/患者数!$Z46*100)</f>
        <v>1.0204081632653061</v>
      </c>
      <c r="AE46" s="46">
        <f>IF(患者数!$Z46=0,"…",患者数!AE46/患者数!$Z46*100)</f>
        <v>0</v>
      </c>
      <c r="AF46" s="46">
        <f>IF($E46=0,"…",患者数!AF46/患者数!$E46*100)</f>
        <v>0</v>
      </c>
      <c r="AG46" s="46">
        <f>IF($E46=0,"…",患者数!AG46/患者数!$E46*100)</f>
        <v>4.8543689320388346</v>
      </c>
      <c r="AH46" s="46">
        <f>IF($E46=0,"…",患者数!AH46/患者数!$E46*100)</f>
        <v>0</v>
      </c>
      <c r="AI46" s="46">
        <f>IF($E46=0,"…",患者数!AI46/患者数!$E46*100)</f>
        <v>0.97087378640776689</v>
      </c>
      <c r="AJ46" s="45">
        <f>+患者数!AJ46</f>
        <v>71</v>
      </c>
      <c r="AK46" s="23">
        <f>IF(患者数!E46=0,"…",患者数!AK46/患者数!$E46*100)</f>
        <v>0</v>
      </c>
      <c r="AL46" s="24" t="str">
        <f>IF(患者数!AL46=0,"-",患者数!AL46/患者数!$AJ46*100)</f>
        <v>-</v>
      </c>
      <c r="AM46" s="45">
        <f>+患者数!AM46</f>
        <v>16</v>
      </c>
      <c r="AN46" s="24">
        <f>IF(患者数!$E46=0,"…",患者数!AN46/患者数!$E46*100)</f>
        <v>0.97087378640776689</v>
      </c>
      <c r="AO46" s="46">
        <f>IF(患者数!$AM46=0,"…",患者数!AO46/患者数!$AM46*100)</f>
        <v>6.25</v>
      </c>
      <c r="AP46" s="45">
        <f>+患者数!AP46</f>
        <v>101</v>
      </c>
      <c r="AQ46" s="46">
        <f>IF(患者数!$AP46=0,"…",患者数!AQ46/患者数!$AP46*100)</f>
        <v>4.9504950495049505</v>
      </c>
      <c r="AR46" s="46">
        <f>IF(患者数!$AP46=0,"…",患者数!AR46/患者数!$AP46*100)</f>
        <v>2.9702970297029703</v>
      </c>
      <c r="AS46" s="46">
        <f>IF($E46=0,"…",患者数!AS46/患者数!$E46*100)</f>
        <v>0</v>
      </c>
      <c r="AT46" s="46">
        <f>IF($E46=0,"…",患者数!AT46/患者数!$E46*100)</f>
        <v>1.9417475728155338</v>
      </c>
      <c r="AU46" s="46" t="s">
        <v>76</v>
      </c>
      <c r="AV46" s="46" t="s">
        <v>76</v>
      </c>
      <c r="AW46" s="47">
        <f>+患者数!AW46</f>
        <v>95</v>
      </c>
      <c r="AX46" s="46">
        <f>IF($AW46=0,"…",患者数!AX46/$AW46*100)</f>
        <v>13.684210526315791</v>
      </c>
      <c r="AY46" s="46">
        <f>IF($AW46=0,"…",患者数!AY46/$AW46*100)</f>
        <v>9.4736842105263168</v>
      </c>
      <c r="AZ46" s="46">
        <f>IF($AW46=0,"…",患者数!AZ46/$AW46*100)</f>
        <v>5.2631578947368416</v>
      </c>
      <c r="BA46" s="46">
        <f>IF($AW46=0,"…",患者数!BA46/$AW46*100)</f>
        <v>7.3684210526315779</v>
      </c>
      <c r="BB46" s="46">
        <f>IF($AW46=0,"…",患者数!BB46/$AW46*100)</f>
        <v>7.3684210526315779</v>
      </c>
      <c r="BC46" s="46">
        <f>IF($AW46=0,"…",患者数!BC46/$AW46*100)</f>
        <v>5.2631578947368416</v>
      </c>
      <c r="BD46" s="46">
        <f>IF($AW46=0,"…",患者数!BD46/$AW46*100)</f>
        <v>0</v>
      </c>
      <c r="BE46" s="46">
        <f>IF($AW46=0,"…",患者数!BE46/$AW46*100)</f>
        <v>8.4210526315789469</v>
      </c>
      <c r="BF46" s="46">
        <f>IF($AW46=0,"…",患者数!BF46/$AW46*100)</f>
        <v>13.684210526315791</v>
      </c>
      <c r="BG46" s="46">
        <f>IF($AW46=0,"…",患者数!BG46/$AW46*100)</f>
        <v>6.3157894736842106</v>
      </c>
      <c r="BH46" s="46">
        <f>IF($AW46=0,"…",患者数!BH46/$AW46*100)</f>
        <v>0</v>
      </c>
      <c r="BI46" s="46">
        <f>IF($AW46=0,"…",患者数!BI46/$AW46*100)</f>
        <v>2.1052631578947367</v>
      </c>
      <c r="BJ46" s="46">
        <f>IF($AW46=0,"…",患者数!BJ46/$AW46*100)</f>
        <v>0</v>
      </c>
    </row>
    <row r="47" spans="1:62" s="16" customFormat="1" ht="18" customHeight="1" x14ac:dyDescent="0.15">
      <c r="A47" s="93"/>
      <c r="B47" s="101"/>
      <c r="C47" s="48" t="s">
        <v>88</v>
      </c>
      <c r="D47" s="45">
        <f>+患者数!D47</f>
        <v>292</v>
      </c>
      <c r="E47" s="45">
        <f>+患者数!E47</f>
        <v>279</v>
      </c>
      <c r="F47" s="46">
        <f>IF($E47=0,"…",患者数!F47/患者数!$E47*100)</f>
        <v>0</v>
      </c>
      <c r="G47" s="46">
        <f>IF($E47=0,"…",患者数!G47/患者数!$E47*100)</f>
        <v>0</v>
      </c>
      <c r="H47" s="46">
        <f>IF($E47=0,"…",患者数!H47/患者数!$E47*100)</f>
        <v>1.0752688172043012</v>
      </c>
      <c r="I47" s="46">
        <f>IF($E47=0,"…",患者数!I47/患者数!$E47*100)</f>
        <v>0.35842293906810035</v>
      </c>
      <c r="J47" s="46">
        <f>IF($E47=0,"…",患者数!J47/患者数!$E47*100)</f>
        <v>0.71684587813620071</v>
      </c>
      <c r="K47" s="46">
        <f>IF($E47=0,"…",患者数!K47/患者数!$E47*100)</f>
        <v>0</v>
      </c>
      <c r="L47" s="45">
        <f>+患者数!L47</f>
        <v>211</v>
      </c>
      <c r="M47" s="46">
        <f>IF((患者数!$L47+患者数!$R47)=0,"…",患者数!M47/(患者数!$L47+患者数!$R47)*100)</f>
        <v>36.236933797909408</v>
      </c>
      <c r="N47" s="46">
        <f>IF((患者数!$L47+患者数!$R47)=0,"…",患者数!N47/(患者数!$L47+患者数!$R47)*100)</f>
        <v>13.937282229965156</v>
      </c>
      <c r="O47" s="46">
        <f>IF((患者数!$L47+患者数!$R47)=0,"…",患者数!O47/(患者数!$L47+患者数!$R47)*100)</f>
        <v>16.724738675958189</v>
      </c>
      <c r="P47" s="46">
        <f>IF((患者数!$L47+患者数!$R47)=0,"…",患者数!P47/(患者数!$L47+患者数!$R47)*100)</f>
        <v>6.6202090592334493</v>
      </c>
      <c r="Q47" s="46">
        <f>IF((患者数!$L47+患者数!$R47)=0,"…",患者数!Q47/(患者数!$L47+患者数!$R47)*100)</f>
        <v>6.2717770034843205</v>
      </c>
      <c r="R47" s="46">
        <f>IF((患者数!$L47+患者数!$R47)=0,"…",患者数!R47/(患者数!$L47+患者数!$R47)*100)</f>
        <v>26.480836236933797</v>
      </c>
      <c r="S47" s="45">
        <f>+患者数!S47</f>
        <v>276</v>
      </c>
      <c r="T47" s="46">
        <f>IF(患者数!$S47=0,"…",患者数!T47/患者数!$S47*100)</f>
        <v>2.5362318840579712</v>
      </c>
      <c r="U47" s="46">
        <f>IF(患者数!$S47=0,"…",患者数!U47/患者数!$S47*100)</f>
        <v>0</v>
      </c>
      <c r="V47" s="46">
        <f>IF(患者数!$S47=0,"…",患者数!V47/患者数!$S47*100)</f>
        <v>7.2463768115942031</v>
      </c>
      <c r="W47" s="46">
        <f>IF(患者数!$S47=0,"…",患者数!W47/患者数!$S47*100)</f>
        <v>1.0869565217391304</v>
      </c>
      <c r="X47" s="45">
        <f>+患者数!X47</f>
        <v>92</v>
      </c>
      <c r="Y47" s="46">
        <f>IF(患者数!$X47=0,"…",患者数!Y47/患者数!$X47*100)</f>
        <v>100</v>
      </c>
      <c r="Z47" s="45">
        <f>+患者数!Z47</f>
        <v>276</v>
      </c>
      <c r="AA47" s="46">
        <f>IF(患者数!$Z47=0,"…",患者数!AA47/患者数!$Z47*100)</f>
        <v>6.8840579710144931</v>
      </c>
      <c r="AB47" s="46">
        <f>IF(患者数!$Z47=0,"…",患者数!AB47/患者数!$Z47*100)</f>
        <v>8.3333333333333321</v>
      </c>
      <c r="AC47" s="46">
        <f>IF(患者数!$Z47=0,"…",患者数!AC47/患者数!$Z47*100)</f>
        <v>9.0579710144927539</v>
      </c>
      <c r="AD47" s="46">
        <f>IF(患者数!$Z47=0,"…",患者数!AD47/患者数!$Z47*100)</f>
        <v>0.72463768115942029</v>
      </c>
      <c r="AE47" s="46">
        <f>IF(患者数!$Z47=0,"…",患者数!AE47/患者数!$Z47*100)</f>
        <v>0</v>
      </c>
      <c r="AF47" s="46">
        <f>IF($E47=0,"…",患者数!AF47/患者数!$E47*100)</f>
        <v>0</v>
      </c>
      <c r="AG47" s="46">
        <f>IF($E47=0,"…",患者数!AG47/患者数!$E47*100)</f>
        <v>2.5089605734767026</v>
      </c>
      <c r="AH47" s="46">
        <f>IF($E47=0,"…",患者数!AH47/患者数!$E47*100)</f>
        <v>1.4336917562724014</v>
      </c>
      <c r="AI47" s="46">
        <f>IF($E47=0,"…",患者数!AI47/患者数!$E47*100)</f>
        <v>1.4336917562724014</v>
      </c>
      <c r="AJ47" s="45">
        <f>+患者数!AJ47</f>
        <v>207</v>
      </c>
      <c r="AK47" s="23">
        <f>IF(患者数!E47=0,"…",患者数!AK47/患者数!$E47*100)</f>
        <v>0</v>
      </c>
      <c r="AL47" s="24" t="str">
        <f>IF(患者数!AL47=0,"-",患者数!AL47/患者数!$AJ47*100)</f>
        <v>-</v>
      </c>
      <c r="AM47" s="45">
        <f>+患者数!AM47</f>
        <v>69</v>
      </c>
      <c r="AN47" s="24">
        <f>IF(患者数!$E47=0,"…",患者数!AN47/患者数!$E47*100)</f>
        <v>6.4516129032258061</v>
      </c>
      <c r="AO47" s="46">
        <f>IF(患者数!$AM47=0,"…",患者数!AO47/患者数!$AM47*100)</f>
        <v>5.7971014492753623</v>
      </c>
      <c r="AP47" s="45">
        <f>+患者数!AP47</f>
        <v>287</v>
      </c>
      <c r="AQ47" s="46">
        <f>IF(患者数!$AP47=0,"…",患者数!AQ47/患者数!$AP47*100)</f>
        <v>3.484320557491289</v>
      </c>
      <c r="AR47" s="46">
        <f>IF(患者数!$AP47=0,"…",患者数!AR47/患者数!$AP47*100)</f>
        <v>0.34843205574912894</v>
      </c>
      <c r="AS47" s="46">
        <f>IF($E47=0,"…",患者数!AS47/患者数!$E47*100)</f>
        <v>3.9426523297491038</v>
      </c>
      <c r="AT47" s="46">
        <f>IF($E47=0,"…",患者数!AT47/患者数!$E47*100)</f>
        <v>0</v>
      </c>
      <c r="AU47" s="46" t="s">
        <v>76</v>
      </c>
      <c r="AV47" s="46" t="s">
        <v>76</v>
      </c>
      <c r="AW47" s="47">
        <f>+患者数!AW47</f>
        <v>276</v>
      </c>
      <c r="AX47" s="46">
        <f>IF($AW47=0,"…",患者数!AX47/$AW47*100)</f>
        <v>26.811594202898554</v>
      </c>
      <c r="AY47" s="46">
        <f>IF($AW47=0,"…",患者数!AY47/$AW47*100)</f>
        <v>15.217391304347828</v>
      </c>
      <c r="AZ47" s="46">
        <f>IF($AW47=0,"…",患者数!AZ47/$AW47*100)</f>
        <v>2.1739130434782608</v>
      </c>
      <c r="BA47" s="46">
        <f>IF($AW47=0,"…",患者数!BA47/$AW47*100)</f>
        <v>2.8985507246376812</v>
      </c>
      <c r="BB47" s="46">
        <f>IF($AW47=0,"…",患者数!BB47/$AW47*100)</f>
        <v>10.144927536231885</v>
      </c>
      <c r="BC47" s="46">
        <f>IF($AW47=0,"…",患者数!BC47/$AW47*100)</f>
        <v>2.8985507246376812</v>
      </c>
      <c r="BD47" s="46">
        <f>IF($AW47=0,"…",患者数!BD47/$AW47*100)</f>
        <v>0.36231884057971014</v>
      </c>
      <c r="BE47" s="46">
        <f>IF($AW47=0,"…",患者数!BE47/$AW47*100)</f>
        <v>5.0724637681159424</v>
      </c>
      <c r="BF47" s="46">
        <f>IF($AW47=0,"…",患者数!BF47/$AW47*100)</f>
        <v>0.36231884057971014</v>
      </c>
      <c r="BG47" s="46">
        <f>IF($AW47=0,"…",患者数!BG47/$AW47*100)</f>
        <v>7.608695652173914</v>
      </c>
      <c r="BH47" s="46">
        <f>IF($AW47=0,"…",患者数!BH47/$AW47*100)</f>
        <v>1.0869565217391304</v>
      </c>
      <c r="BI47" s="46">
        <f>IF($AW47=0,"…",患者数!BI47/$AW47*100)</f>
        <v>0</v>
      </c>
      <c r="BJ47" s="46">
        <f>IF($AW47=0,"…",患者数!BJ47/$AW47*100)</f>
        <v>5.7971014492753623</v>
      </c>
    </row>
    <row r="48" spans="1:62" s="16" customFormat="1" ht="18" customHeight="1" x14ac:dyDescent="0.15">
      <c r="A48" s="93"/>
      <c r="B48" s="101"/>
      <c r="C48" s="48" t="s">
        <v>89</v>
      </c>
      <c r="D48" s="45">
        <f>+患者数!D48</f>
        <v>1119</v>
      </c>
      <c r="E48" s="45">
        <f>+患者数!E48</f>
        <v>936</v>
      </c>
      <c r="F48" s="46">
        <f>IF($E48=0,"…",患者数!F48/患者数!$E48*100)</f>
        <v>0.42735042735042739</v>
      </c>
      <c r="G48" s="46">
        <f>IF($E48=0,"…",患者数!G48/患者数!$E48*100)</f>
        <v>0.21367521367521369</v>
      </c>
      <c r="H48" s="46">
        <f>IF($E48=0,"…",患者数!H48/患者数!$E48*100)</f>
        <v>34.615384615384613</v>
      </c>
      <c r="I48" s="46">
        <f>IF($E48=0,"…",患者数!I48/患者数!$E48*100)</f>
        <v>16.025641025641026</v>
      </c>
      <c r="J48" s="46">
        <f>IF($E48=0,"…",患者数!J48/患者数!$E48*100)</f>
        <v>4.5940170940170946</v>
      </c>
      <c r="K48" s="46">
        <f>IF($E48=0,"…",患者数!K48/患者数!$E48*100)</f>
        <v>25.534188034188034</v>
      </c>
      <c r="L48" s="45">
        <f>+患者数!L48</f>
        <v>207</v>
      </c>
      <c r="M48" s="46">
        <f>IF((患者数!$L48+患者数!$R48)=0,"…",患者数!M48/(患者数!$L48+患者数!$R48)*100)</f>
        <v>20.072992700729927</v>
      </c>
      <c r="N48" s="46">
        <f>IF((患者数!$L48+患者数!$R48)=0,"…",患者数!N48/(患者数!$L48+患者数!$R48)*100)</f>
        <v>13.503649635036496</v>
      </c>
      <c r="O48" s="46">
        <f>IF((患者数!$L48+患者数!$R48)=0,"…",患者数!O48/(患者数!$L48+患者数!$R48)*100)</f>
        <v>24.817518248175183</v>
      </c>
      <c r="P48" s="46">
        <f>IF((患者数!$L48+患者数!$R48)=0,"…",患者数!P48/(患者数!$L48+患者数!$R48)*100)</f>
        <v>17.153284671532848</v>
      </c>
      <c r="Q48" s="46">
        <f>IF((患者数!$L48+患者数!$R48)=0,"…",患者数!Q48/(患者数!$L48+患者数!$R48)*100)</f>
        <v>9.1240875912408761</v>
      </c>
      <c r="R48" s="46">
        <f>IF((患者数!$L48+患者数!$R48)=0,"…",患者数!R48/(患者数!$L48+患者数!$R48)*100)</f>
        <v>24.45255474452555</v>
      </c>
      <c r="S48" s="45">
        <f>+患者数!S48</f>
        <v>873</v>
      </c>
      <c r="T48" s="46">
        <f>IF(患者数!$S48=0,"…",患者数!T48/患者数!$S48*100)</f>
        <v>20.733104238258878</v>
      </c>
      <c r="U48" s="46">
        <f>IF(患者数!$S48=0,"…",患者数!U48/患者数!$S48*100)</f>
        <v>0</v>
      </c>
      <c r="V48" s="46">
        <f>IF(患者数!$S48=0,"…",患者数!V48/患者数!$S48*100)</f>
        <v>3.8946162657502863</v>
      </c>
      <c r="W48" s="46">
        <f>IF(患者数!$S48=0,"…",患者数!W48/患者数!$S48*100)</f>
        <v>20.733104238258878</v>
      </c>
      <c r="X48" s="45">
        <f>+患者数!X48</f>
        <v>186</v>
      </c>
      <c r="Y48" s="46">
        <f>IF(患者数!$X48=0,"…",患者数!Y48/患者数!$X48*100)</f>
        <v>6.9892473118279561</v>
      </c>
      <c r="Z48" s="45">
        <f>+患者数!Z48</f>
        <v>857</v>
      </c>
      <c r="AA48" s="46">
        <f>IF(患者数!$Z48=0,"…",患者数!AA48/患者数!$Z48*100)</f>
        <v>11.201866977829638</v>
      </c>
      <c r="AB48" s="46">
        <f>IF(患者数!$Z48=0,"…",患者数!AB48/患者数!$Z48*100)</f>
        <v>7.0011668611435232</v>
      </c>
      <c r="AC48" s="46">
        <f>IF(患者数!$Z48=0,"…",患者数!AC48/患者数!$Z48*100)</f>
        <v>10.385064177362894</v>
      </c>
      <c r="AD48" s="46">
        <f>IF(患者数!$Z48=0,"…",患者数!AD48/患者数!$Z48*100)</f>
        <v>1.5169194865810969</v>
      </c>
      <c r="AE48" s="46">
        <f>IF(患者数!$Z48=0,"…",患者数!AE48/患者数!$Z48*100)</f>
        <v>0.23337222870478411</v>
      </c>
      <c r="AF48" s="46">
        <f>IF($E48=0,"…",患者数!AF48/患者数!$E48*100)</f>
        <v>0</v>
      </c>
      <c r="AG48" s="46">
        <f>IF($E48=0,"…",患者数!AG48/患者数!$E48*100)</f>
        <v>1.9230769230769231</v>
      </c>
      <c r="AH48" s="46">
        <f>IF($E48=0,"…",患者数!AH48/患者数!$E48*100)</f>
        <v>0.10683760683760685</v>
      </c>
      <c r="AI48" s="46">
        <f>IF($E48=0,"…",患者数!AI48/患者数!$E48*100)</f>
        <v>0.53418803418803418</v>
      </c>
      <c r="AJ48" s="45">
        <f>+患者数!AJ48</f>
        <v>711</v>
      </c>
      <c r="AK48" s="23">
        <f>IF(患者数!E48=0,"…",患者数!AK48/患者数!$E48*100)</f>
        <v>0</v>
      </c>
      <c r="AL48" s="24" t="str">
        <f>IF(患者数!AL48=0,"-",患者数!AL48/患者数!$AJ48*100)</f>
        <v>-</v>
      </c>
      <c r="AM48" s="45">
        <f>+患者数!AM48</f>
        <v>212</v>
      </c>
      <c r="AN48" s="24">
        <f>IF(患者数!$E48=0,"…",患者数!AN48/患者数!$E48*100)</f>
        <v>11.431623931623932</v>
      </c>
      <c r="AO48" s="46">
        <f>IF(患者数!$AM48=0,"…",患者数!AO48/患者数!$AM48*100)</f>
        <v>9.433962264150944</v>
      </c>
      <c r="AP48" s="45">
        <f>+患者数!AP48</f>
        <v>882</v>
      </c>
      <c r="AQ48" s="46">
        <f>IF(患者数!$AP48=0,"…",患者数!AQ48/患者数!$AP48*100)</f>
        <v>2.7210884353741496</v>
      </c>
      <c r="AR48" s="46">
        <f>IF(患者数!$AP48=0,"…",患者数!AR48/患者数!$AP48*100)</f>
        <v>1.2471655328798186</v>
      </c>
      <c r="AS48" s="46">
        <f>IF($E48=0,"…",患者数!AS48/患者数!$E48*100)</f>
        <v>6.5170940170940179</v>
      </c>
      <c r="AT48" s="46">
        <f>IF($E48=0,"…",患者数!AT48/患者数!$E48*100)</f>
        <v>1.9230769230769231</v>
      </c>
      <c r="AU48" s="46" t="s">
        <v>76</v>
      </c>
      <c r="AV48" s="46" t="s">
        <v>76</v>
      </c>
      <c r="AW48" s="47">
        <f>+患者数!AW48</f>
        <v>850</v>
      </c>
      <c r="AX48" s="46">
        <f>IF($AW48=0,"…",患者数!AX48/$AW48*100)</f>
        <v>10.941176470588236</v>
      </c>
      <c r="AY48" s="46">
        <f>IF($AW48=0,"…",患者数!AY48/$AW48*100)</f>
        <v>5.0588235294117645</v>
      </c>
      <c r="AZ48" s="46">
        <f>IF($AW48=0,"…",患者数!AZ48/$AW48*100)</f>
        <v>8.4705882352941178</v>
      </c>
      <c r="BA48" s="46">
        <f>IF($AW48=0,"…",患者数!BA48/$AW48*100)</f>
        <v>2.3529411764705883</v>
      </c>
      <c r="BB48" s="46">
        <f>IF($AW48=0,"…",患者数!BB48/$AW48*100)</f>
        <v>20.235294117647058</v>
      </c>
      <c r="BC48" s="46">
        <f>IF($AW48=0,"…",患者数!BC48/$AW48*100)</f>
        <v>14.705882352941178</v>
      </c>
      <c r="BD48" s="46">
        <f>IF($AW48=0,"…",患者数!BD48/$AW48*100)</f>
        <v>0.58823529411764708</v>
      </c>
      <c r="BE48" s="46">
        <f>IF($AW48=0,"…",患者数!BE48/$AW48*100)</f>
        <v>14.352941176470587</v>
      </c>
      <c r="BF48" s="46">
        <f>IF($AW48=0,"…",患者数!BF48/$AW48*100)</f>
        <v>4.2352941176470589</v>
      </c>
      <c r="BG48" s="46">
        <f>IF($AW48=0,"…",患者数!BG48/$AW48*100)</f>
        <v>4</v>
      </c>
      <c r="BH48" s="46">
        <f>IF($AW48=0,"…",患者数!BH48/$AW48*100)</f>
        <v>0.70588235294117652</v>
      </c>
      <c r="BI48" s="46">
        <f>IF($AW48=0,"…",患者数!BI48/$AW48*100)</f>
        <v>0</v>
      </c>
      <c r="BJ48" s="46">
        <f>IF($AW48=0,"…",患者数!BJ48/$AW48*100)</f>
        <v>3.4117647058823533</v>
      </c>
    </row>
    <row r="49" spans="1:62" s="16" customFormat="1" ht="18" customHeight="1" x14ac:dyDescent="0.15">
      <c r="A49" s="93"/>
      <c r="B49" s="101"/>
      <c r="C49" s="48" t="s">
        <v>90</v>
      </c>
      <c r="D49" s="45">
        <f>+患者数!D49</f>
        <v>7299</v>
      </c>
      <c r="E49" s="45">
        <f>+患者数!E49</f>
        <v>7047</v>
      </c>
      <c r="F49" s="46">
        <f>IF($E49=0,"…",患者数!F49/患者数!$E49*100)</f>
        <v>0.59599829714772246</v>
      </c>
      <c r="G49" s="46">
        <f>IF($E49=0,"…",患者数!G49/患者数!$E49*100)</f>
        <v>3.6185610898254574</v>
      </c>
      <c r="H49" s="46">
        <f>IF($E49=0,"…",患者数!H49/患者数!$E49*100)</f>
        <v>1.2203774655881936</v>
      </c>
      <c r="I49" s="46">
        <f>IF($E49=0,"…",患者数!I49/患者数!$E49*100)</f>
        <v>0.6101887327940968</v>
      </c>
      <c r="J49" s="46">
        <f>IF($E49=0,"…",患者数!J49/患者数!$E49*100)</f>
        <v>0.45409394068397901</v>
      </c>
      <c r="K49" s="46">
        <f>IF($E49=0,"…",患者数!K49/患者数!$E49*100)</f>
        <v>0.43990350503760461</v>
      </c>
      <c r="L49" s="45">
        <f>+患者数!L49</f>
        <v>4620</v>
      </c>
      <c r="M49" s="46">
        <f>IF((患者数!$L49+患者数!$R49)=0,"…",患者数!M49/(患者数!$L49+患者数!$R49)*100)</f>
        <v>37.926161455573222</v>
      </c>
      <c r="N49" s="46">
        <f>IF((患者数!$L49+患者数!$R49)=0,"…",患者数!N49/(患者数!$L49+患者数!$R49)*100)</f>
        <v>16.781487369722665</v>
      </c>
      <c r="O49" s="46">
        <f>IF((患者数!$L49+患者数!$R49)=0,"…",患者数!O49/(患者数!$L49+患者数!$R49)*100)</f>
        <v>18.883589471824767</v>
      </c>
      <c r="P49" s="46">
        <f>IF((患者数!$L49+患者数!$R49)=0,"…",患者数!P49/(患者数!$L49+患者数!$R49)*100)</f>
        <v>8.0197844903727251</v>
      </c>
      <c r="Q49" s="46">
        <f>IF((患者数!$L49+患者数!$R49)=0,"…",患者数!Q49/(患者数!$L49+患者数!$R49)*100)</f>
        <v>4.1335453100158981</v>
      </c>
      <c r="R49" s="46">
        <f>IF((患者数!$L49+患者数!$R49)=0,"…",患者数!R49/(患者数!$L49+患者数!$R49)*100)</f>
        <v>18.388977212506624</v>
      </c>
      <c r="S49" s="45">
        <f>+患者数!S49</f>
        <v>6854</v>
      </c>
      <c r="T49" s="46">
        <f>IF(患者数!$S49=0,"…",患者数!T49/患者数!$S49*100)</f>
        <v>7.6889407645170698</v>
      </c>
      <c r="U49" s="46">
        <f>IF(患者数!$S49=0,"…",患者数!U49/患者数!$S49*100)</f>
        <v>8.7540122556171579E-2</v>
      </c>
      <c r="V49" s="46">
        <f>IF(患者数!$S49=0,"…",患者数!V49/患者数!$S49*100)</f>
        <v>2.6991537788152904</v>
      </c>
      <c r="W49" s="46">
        <f>IF(患者数!$S49=0,"…",患者数!W49/患者数!$S49*100)</f>
        <v>5.8797782316895244</v>
      </c>
      <c r="X49" s="45">
        <f>+患者数!X49</f>
        <v>3786</v>
      </c>
      <c r="Y49" s="46">
        <f>IF(患者数!$X49=0,"…",患者数!Y49/患者数!$X49*100)</f>
        <v>1.3998943475964079</v>
      </c>
      <c r="Z49" s="45">
        <f>+患者数!Z49</f>
        <v>6784</v>
      </c>
      <c r="AA49" s="46">
        <f>IF(患者数!$Z49=0,"…",患者数!AA49/患者数!$Z49*100)</f>
        <v>9.9204009433962259</v>
      </c>
      <c r="AB49" s="46">
        <f>IF(患者数!$Z49=0,"…",患者数!AB49/患者数!$Z49*100)</f>
        <v>7.7240566037735849</v>
      </c>
      <c r="AC49" s="46">
        <f>IF(患者数!$Z49=0,"…",患者数!AC49/患者数!$Z49*100)</f>
        <v>8.3431603773584904</v>
      </c>
      <c r="AD49" s="46">
        <f>IF(患者数!$Z49=0,"…",患者数!AD49/患者数!$Z49*100)</f>
        <v>0.89917452830188682</v>
      </c>
      <c r="AE49" s="46">
        <f>IF(患者数!$Z49=0,"…",患者数!AE49/患者数!$Z49*100)</f>
        <v>0.16214622641509435</v>
      </c>
      <c r="AF49" s="46">
        <f>IF($E49=0,"…",患者数!AF49/患者数!$E49*100)</f>
        <v>5.6761742585497377E-2</v>
      </c>
      <c r="AG49" s="46">
        <f>IF($E49=0,"…",患者数!AG49/患者数!$E49*100)</f>
        <v>2.3981836242372641</v>
      </c>
      <c r="AH49" s="46">
        <f>IF($E49=0,"…",患者数!AH49/患者数!$E49*100)</f>
        <v>0.2554278416347382</v>
      </c>
      <c r="AI49" s="46">
        <f>IF($E49=0,"…",患者数!AI49/患者数!$E49*100)</f>
        <v>8.5142613878246065E-2</v>
      </c>
      <c r="AJ49" s="45">
        <f>+患者数!AJ49</f>
        <v>4824</v>
      </c>
      <c r="AK49" s="23">
        <f>IF(患者数!E49=0,"…",患者数!AK49/患者数!$E49*100)</f>
        <v>0</v>
      </c>
      <c r="AL49" s="24" t="str">
        <f>IF(患者数!AL49=0,"-",患者数!AL49/患者数!$AJ49*100)</f>
        <v>-</v>
      </c>
      <c r="AM49" s="45">
        <f>+患者数!AM49</f>
        <v>1998</v>
      </c>
      <c r="AN49" s="24">
        <f>IF(患者数!$E49=0,"…",患者数!AN49/患者数!$E49*100)</f>
        <v>6.5559812686249472</v>
      </c>
      <c r="AO49" s="46">
        <f>IF(患者数!$AM49=0,"…",患者数!AO49/患者数!$AM49*100)</f>
        <v>5.7557557557557555</v>
      </c>
      <c r="AP49" s="45">
        <f>+患者数!AP49</f>
        <v>6967</v>
      </c>
      <c r="AQ49" s="46">
        <f>IF(患者数!$AP49=0,"…",患者数!AQ49/患者数!$AP49*100)</f>
        <v>2.2534806947036028</v>
      </c>
      <c r="AR49" s="46">
        <f>IF(患者数!$AP49=0,"…",患者数!AR49/患者数!$AP49*100)</f>
        <v>0.44495478685230372</v>
      </c>
      <c r="AS49" s="46">
        <f>IF($E49=0,"…",患者数!AS49/患者数!$E49*100)</f>
        <v>2.7813253866893715</v>
      </c>
      <c r="AT49" s="46">
        <f>IF($E49=0,"…",患者数!AT49/患者数!$E49*100)</f>
        <v>0.62437916844047114</v>
      </c>
      <c r="AU49" s="46" t="s">
        <v>76</v>
      </c>
      <c r="AV49" s="46" t="s">
        <v>76</v>
      </c>
      <c r="AW49" s="47">
        <f>+患者数!AW49</f>
        <v>6888</v>
      </c>
      <c r="AX49" s="46">
        <f>IF($AW49=0,"…",患者数!AX49/$AW49*100)</f>
        <v>16.114982578397214</v>
      </c>
      <c r="AY49" s="46">
        <f>IF($AW49=0,"…",患者数!AY49/$AW49*100)</f>
        <v>14.619628339140533</v>
      </c>
      <c r="AZ49" s="46">
        <f>IF($AW49=0,"…",患者数!AZ49/$AW49*100)</f>
        <v>9.7996515679442506</v>
      </c>
      <c r="BA49" s="46">
        <f>IF($AW49=0,"…",患者数!BA49/$AW49*100)</f>
        <v>5.2409988385598139</v>
      </c>
      <c r="BB49" s="46">
        <f>IF($AW49=0,"…",患者数!BB49/$AW49*100)</f>
        <v>24.680603948896632</v>
      </c>
      <c r="BC49" s="46">
        <f>IF($AW49=0,"…",患者数!BC49/$AW49*100)</f>
        <v>7.9123112659698025</v>
      </c>
      <c r="BD49" s="46">
        <f>IF($AW49=0,"…",患者数!BD49/$AW49*100)</f>
        <v>0.52264808362369342</v>
      </c>
      <c r="BE49" s="46">
        <f>IF($AW49=0,"…",患者数!BE49/$AW49*100)</f>
        <v>12.587108013937282</v>
      </c>
      <c r="BF49" s="46">
        <f>IF($AW49=0,"…",患者数!BF49/$AW49*100)</f>
        <v>1.7421602787456445</v>
      </c>
      <c r="BG49" s="46">
        <f>IF($AW49=0,"…",患者数!BG49/$AW49*100)</f>
        <v>6.533101045296168</v>
      </c>
      <c r="BH49" s="46">
        <f>IF($AW49=0,"…",患者数!BH49/$AW49*100)</f>
        <v>1.9599303135888499</v>
      </c>
      <c r="BI49" s="46">
        <f>IF($AW49=0,"…",患者数!BI49/$AW49*100)</f>
        <v>2.9036004645760744E-2</v>
      </c>
      <c r="BJ49" s="46">
        <f>IF($AW49=0,"…",患者数!BJ49/$AW49*100)</f>
        <v>3.2084785133565621</v>
      </c>
    </row>
    <row r="50" spans="1:62" s="16" customFormat="1" ht="18" customHeight="1" x14ac:dyDescent="0.15">
      <c r="A50" s="94"/>
      <c r="B50" s="102"/>
      <c r="C50" s="48" t="s">
        <v>91</v>
      </c>
      <c r="D50" s="45">
        <f>+患者数!D50</f>
        <v>116</v>
      </c>
      <c r="E50" s="45">
        <f>+患者数!E50</f>
        <v>42</v>
      </c>
      <c r="F50" s="46">
        <f>IF($E50=0,"…",患者数!F50/患者数!$E50*100)</f>
        <v>0</v>
      </c>
      <c r="G50" s="46">
        <f>IF($E50=0,"…",患者数!G50/患者数!$E50*100)</f>
        <v>9.5238095238095237</v>
      </c>
      <c r="H50" s="46">
        <f>IF($E50=0,"…",患者数!H50/患者数!$E50*100)</f>
        <v>2.3809523809523809</v>
      </c>
      <c r="I50" s="46">
        <f>IF($E50=0,"…",患者数!I50/患者数!$E50*100)</f>
        <v>2.3809523809523809</v>
      </c>
      <c r="J50" s="46">
        <f>IF($E50=0,"…",患者数!J50/患者数!$E50*100)</f>
        <v>0</v>
      </c>
      <c r="K50" s="46">
        <f>IF($E50=0,"…",患者数!K50/患者数!$E50*100)</f>
        <v>0</v>
      </c>
      <c r="L50" s="45">
        <f>+患者数!L50</f>
        <v>39</v>
      </c>
      <c r="M50" s="46">
        <f>IF((患者数!$L50+患者数!$R50)=0,"…",患者数!M50/(患者数!$L50+患者数!$R50)*100)</f>
        <v>42.857142857142854</v>
      </c>
      <c r="N50" s="46">
        <f>IF((患者数!$L50+患者数!$R50)=0,"…",患者数!N50/(患者数!$L50+患者数!$R50)*100)</f>
        <v>9.5238095238095237</v>
      </c>
      <c r="O50" s="46">
        <f>IF((患者数!$L50+患者数!$R50)=0,"…",患者数!O50/(患者数!$L50+患者数!$R50)*100)</f>
        <v>19.047619047619047</v>
      </c>
      <c r="P50" s="46">
        <f>IF((患者数!$L50+患者数!$R50)=0,"…",患者数!P50/(患者数!$L50+患者数!$R50)*100)</f>
        <v>21.428571428571427</v>
      </c>
      <c r="Q50" s="46">
        <f>IF((患者数!$L50+患者数!$R50)=0,"…",患者数!Q50/(患者数!$L50+患者数!$R50)*100)</f>
        <v>14.285714285714285</v>
      </c>
      <c r="R50" s="46">
        <f>IF((患者数!$L50+患者数!$R50)=0,"…",患者数!R50/(患者数!$L50+患者数!$R50)*100)</f>
        <v>7.1428571428571423</v>
      </c>
      <c r="S50" s="45">
        <f>+患者数!S50</f>
        <v>39</v>
      </c>
      <c r="T50" s="46">
        <f>IF(患者数!$S50=0,"…",患者数!T50/患者数!$S50*100)</f>
        <v>23.076923076923077</v>
      </c>
      <c r="U50" s="46">
        <f>IF(患者数!$S50=0,"…",患者数!U50/患者数!$S50*100)</f>
        <v>0</v>
      </c>
      <c r="V50" s="46">
        <f>IF(患者数!$S50=0,"…",患者数!V50/患者数!$S50*100)</f>
        <v>12.820512820512819</v>
      </c>
      <c r="W50" s="46">
        <f>IF(患者数!$S50=0,"…",患者数!W50/患者数!$S50*100)</f>
        <v>10.256410256410255</v>
      </c>
      <c r="X50" s="45">
        <f>+患者数!X50</f>
        <v>21</v>
      </c>
      <c r="Y50" s="46">
        <f>IF(患者数!$X50=0,"…",患者数!Y50/患者数!$X50*100)</f>
        <v>0</v>
      </c>
      <c r="Z50" s="45">
        <f>+患者数!Z50</f>
        <v>41</v>
      </c>
      <c r="AA50" s="46">
        <f>IF(患者数!$Z50=0,"…",患者数!AA50/患者数!$Z50*100)</f>
        <v>4.8780487804878048</v>
      </c>
      <c r="AB50" s="46">
        <f>IF(患者数!$Z50=0,"…",患者数!AB50/患者数!$Z50*100)</f>
        <v>24.390243902439025</v>
      </c>
      <c r="AC50" s="46">
        <f>IF(患者数!$Z50=0,"…",患者数!AC50/患者数!$Z50*100)</f>
        <v>24.390243902439025</v>
      </c>
      <c r="AD50" s="46">
        <f>IF(患者数!$Z50=0,"…",患者数!AD50/患者数!$Z50*100)</f>
        <v>0</v>
      </c>
      <c r="AE50" s="46">
        <f>IF(患者数!$Z50=0,"…",患者数!AE50/患者数!$Z50*100)</f>
        <v>0</v>
      </c>
      <c r="AF50" s="46">
        <f>IF($E50=0,"…",患者数!AF50/患者数!$E50*100)</f>
        <v>0</v>
      </c>
      <c r="AG50" s="46">
        <f>IF($E50=0,"…",患者数!AG50/患者数!$E50*100)</f>
        <v>4.7619047619047619</v>
      </c>
      <c r="AH50" s="46">
        <f>IF($E50=0,"…",患者数!AH50/患者数!$E50*100)</f>
        <v>7.1428571428571423</v>
      </c>
      <c r="AI50" s="46">
        <f>IF($E50=0,"…",患者数!AI50/患者数!$E50*100)</f>
        <v>0</v>
      </c>
      <c r="AJ50" s="45">
        <f>+患者数!AJ50</f>
        <v>39</v>
      </c>
      <c r="AK50" s="23">
        <f>IF(患者数!E50=0,"…",患者数!AK50/患者数!$E50*100)</f>
        <v>0</v>
      </c>
      <c r="AL50" s="24" t="str">
        <f>IF(患者数!AL50=0,"-",患者数!AL50/患者数!$AJ50*100)</f>
        <v>-</v>
      </c>
      <c r="AM50" s="45">
        <f>+患者数!AM50</f>
        <v>1</v>
      </c>
      <c r="AN50" s="24">
        <f>IF(患者数!$E50=0,"…",患者数!AN50/患者数!$E50*100)</f>
        <v>4.7619047619047619</v>
      </c>
      <c r="AO50" s="46">
        <f>IF(患者数!$AM50=0,"…",患者数!AO50/患者数!$AM50*100)</f>
        <v>0</v>
      </c>
      <c r="AP50" s="45">
        <f>+患者数!AP50</f>
        <v>42</v>
      </c>
      <c r="AQ50" s="46">
        <f>IF(患者数!$AP50=0,"…",患者数!AQ50/患者数!$AP50*100)</f>
        <v>0</v>
      </c>
      <c r="AR50" s="46">
        <f>IF(患者数!$AP50=0,"…",患者数!AR50/患者数!$AP50*100)</f>
        <v>0</v>
      </c>
      <c r="AS50" s="46">
        <f>IF($E50=0,"…",患者数!AS50/患者数!$E50*100)</f>
        <v>9.5238095238095237</v>
      </c>
      <c r="AT50" s="46">
        <f>IF($E50=0,"…",患者数!AT50/患者数!$E50*100)</f>
        <v>0</v>
      </c>
      <c r="AU50" s="46" t="s">
        <v>76</v>
      </c>
      <c r="AV50" s="46" t="s">
        <v>76</v>
      </c>
      <c r="AW50" s="47">
        <f>+患者数!AW50</f>
        <v>41</v>
      </c>
      <c r="AX50" s="46">
        <f>IF($AW50=0,"…",患者数!AX50/$AW50*100)</f>
        <v>31.707317073170731</v>
      </c>
      <c r="AY50" s="46">
        <f>IF($AW50=0,"…",患者数!AY50/$AW50*100)</f>
        <v>21.951219512195124</v>
      </c>
      <c r="AZ50" s="46">
        <f>IF($AW50=0,"…",患者数!AZ50/$AW50*100)</f>
        <v>9.7560975609756095</v>
      </c>
      <c r="BA50" s="46">
        <f>IF($AW50=0,"…",患者数!BA50/$AW50*100)</f>
        <v>2.4390243902439024</v>
      </c>
      <c r="BB50" s="46">
        <f>IF($AW50=0,"…",患者数!BB50/$AW50*100)</f>
        <v>63.414634146341463</v>
      </c>
      <c r="BC50" s="46">
        <f>IF($AW50=0,"…",患者数!BC50/$AW50*100)</f>
        <v>2.4390243902439024</v>
      </c>
      <c r="BD50" s="46">
        <f>IF($AW50=0,"…",患者数!BD50/$AW50*100)</f>
        <v>0</v>
      </c>
      <c r="BE50" s="46">
        <f>IF($AW50=0,"…",患者数!BE50/$AW50*100)</f>
        <v>4.8780487804878048</v>
      </c>
      <c r="BF50" s="46">
        <f>IF($AW50=0,"…",患者数!BF50/$AW50*100)</f>
        <v>0</v>
      </c>
      <c r="BG50" s="46">
        <f>IF($AW50=0,"…",患者数!BG50/$AW50*100)</f>
        <v>24.390243902439025</v>
      </c>
      <c r="BH50" s="46">
        <f>IF($AW50=0,"…",患者数!BH50/$AW50*100)</f>
        <v>2.4390243902439024</v>
      </c>
      <c r="BI50" s="46">
        <f>IF($AW50=0,"…",患者数!BI50/$AW50*100)</f>
        <v>0</v>
      </c>
      <c r="BJ50" s="46">
        <f>IF($AW50=0,"…",患者数!BJ50/$AW50*100)</f>
        <v>29.268292682926827</v>
      </c>
    </row>
    <row r="51" spans="1:62" s="16" customFormat="1" ht="18" customHeight="1" x14ac:dyDescent="0.15">
      <c r="A51" s="92" t="s">
        <v>94</v>
      </c>
      <c r="B51" s="95" t="s">
        <v>74</v>
      </c>
      <c r="C51" s="22" t="s">
        <v>75</v>
      </c>
      <c r="D51" s="23">
        <f>+患者数!D51</f>
        <v>49616</v>
      </c>
      <c r="E51" s="23">
        <f>+患者数!E51</f>
        <v>49136</v>
      </c>
      <c r="F51" s="24">
        <f>IF($E51=0,"…",患者数!F51/患者数!$E51*100)</f>
        <v>3.0527515467274502E-2</v>
      </c>
      <c r="G51" s="24">
        <f>IF($E51=0,"…",患者数!G51/患者数!$E51*100)</f>
        <v>0.5678117876913058</v>
      </c>
      <c r="H51" s="24">
        <f>IF($E51=0,"…",患者数!H51/患者数!$E51*100)</f>
        <v>0.61258547704330835</v>
      </c>
      <c r="I51" s="24">
        <f>IF($E51=0,"…",患者数!I51/患者数!$E51*100)</f>
        <v>0.29713448388147184</v>
      </c>
      <c r="J51" s="24">
        <f>IF($E51=0,"…",患者数!J51/患者数!$E51*100)</f>
        <v>5.901986323673071E-2</v>
      </c>
      <c r="K51" s="24">
        <f>IF($E51=0,"…",患者数!K51/患者数!$E51*100)</f>
        <v>9.7688049495278415E-2</v>
      </c>
      <c r="L51" s="23">
        <f>+患者数!L51</f>
        <v>48209</v>
      </c>
      <c r="M51" s="24">
        <f>IF((患者数!$L51+患者数!$R51)=0,"…",患者数!M51/(患者数!$L51+患者数!$R51)*100)</f>
        <v>70.758856028599283</v>
      </c>
      <c r="N51" s="24">
        <f>IF((患者数!$L51+患者数!$R51)=0,"…",患者数!N51/(患者数!$L51+患者数!$R51)*100)</f>
        <v>17.143321416964579</v>
      </c>
      <c r="O51" s="24">
        <f>IF((患者数!$L51+患者数!$R51)=0,"…",患者数!O51/(患者数!$L51+患者数!$R51)*100)</f>
        <v>8.216200844978875</v>
      </c>
      <c r="P51" s="24">
        <f>IF((患者数!$L51+患者数!$R51)=0,"…",患者数!P51/(患者数!$L51+患者数!$R51)*100)</f>
        <v>1.8037049073773157</v>
      </c>
      <c r="Q51" s="24">
        <f>IF((患者数!$L51+患者数!$R51)=0,"…",患者数!Q51/(患者数!$L51+患者数!$R51)*100)</f>
        <v>1.9418264543386416</v>
      </c>
      <c r="R51" s="24">
        <f>IF((患者数!$L51+患者数!$R51)=0,"…",患者数!R51/(患者数!$L51+患者数!$R51)*100)</f>
        <v>2.0779168020799479</v>
      </c>
      <c r="S51" s="23">
        <f>+患者数!S51</f>
        <v>49107</v>
      </c>
      <c r="T51" s="24">
        <f>IF(患者数!$S51=0,"…",患者数!T51/患者数!$S51*100)</f>
        <v>7.6506404382267288</v>
      </c>
      <c r="U51" s="24">
        <f>IF(患者数!$S51=0,"…",患者数!U51/患者数!$S51*100)</f>
        <v>4.4800130327651858E-2</v>
      </c>
      <c r="V51" s="24">
        <f>IF(患者数!$S51=0,"…",患者数!V51/患者数!$S51*100)</f>
        <v>5.5531797910684837</v>
      </c>
      <c r="W51" s="24">
        <f>IF(患者数!$S51=0,"…",患者数!W51/患者数!$S51*100)</f>
        <v>2.4171706681328526</v>
      </c>
      <c r="X51" s="23">
        <f>+患者数!X51</f>
        <v>48815</v>
      </c>
      <c r="Y51" s="24">
        <f>IF(患者数!$X51=0,"…",患者数!Y51/患者数!$X51*100)</f>
        <v>0.90955648878418527</v>
      </c>
      <c r="Z51" s="23">
        <f>+患者数!Z51</f>
        <v>49116</v>
      </c>
      <c r="AA51" s="24">
        <f>IF(患者数!$Z51=0,"…",患者数!AA51/患者数!$Z51*100)</f>
        <v>11.627575535467058</v>
      </c>
      <c r="AB51" s="24">
        <f>IF(患者数!$Z51=0,"…",患者数!AB51/患者数!$Z51*100)</f>
        <v>14.148139099275186</v>
      </c>
      <c r="AC51" s="24">
        <f>IF(患者数!$Z51=0,"…",患者数!AC51/患者数!$Z51*100)</f>
        <v>11.415831908135841</v>
      </c>
      <c r="AD51" s="24">
        <f>IF(患者数!$Z51=0,"…",患者数!AD51/患者数!$Z51*100)</f>
        <v>3.1598664386350679</v>
      </c>
      <c r="AE51" s="24">
        <f>IF(患者数!$Z51=0,"…",患者数!AE51/患者数!$Z51*100)</f>
        <v>0.2728235198306051</v>
      </c>
      <c r="AF51" s="24">
        <f>IF($E51=0,"…",患者数!AF51/患者数!$E51*100)</f>
        <v>6.1055030934549004E-2</v>
      </c>
      <c r="AG51" s="24">
        <f>IF($E51=0,"…",患者数!AG51/患者数!$E51*100)</f>
        <v>3.7548844024747638</v>
      </c>
      <c r="AH51" s="24">
        <f>IF($E51=0,"…",患者数!AH51/患者数!$E51*100)</f>
        <v>0.6878866818625855</v>
      </c>
      <c r="AI51" s="24">
        <f>IF($E51=0,"…",患者数!AI51/患者数!$E51*100)</f>
        <v>0.46808857049820901</v>
      </c>
      <c r="AJ51" s="23">
        <f>+患者数!AJ51</f>
        <v>48993</v>
      </c>
      <c r="AK51" s="23">
        <f>IF(患者数!E51=0,"…",患者数!AK51/患者数!$E51*100)</f>
        <v>0</v>
      </c>
      <c r="AL51" s="24">
        <f>IF(患者数!AL51=0,"-",患者数!AL51/患者数!$AJ51*100)</f>
        <v>0.50823587043046969</v>
      </c>
      <c r="AM51" s="23">
        <f>+患者数!AM51</f>
        <v>48944</v>
      </c>
      <c r="AN51" s="24">
        <f>IF(患者数!$E51=0,"…",患者数!AN51/患者数!$E51*100)</f>
        <v>1.1356235753826116</v>
      </c>
      <c r="AO51" s="24">
        <f>IF(患者数!$AM51=0,"…",患者数!AO51/患者数!$AM51*100)</f>
        <v>1.1809414841451455</v>
      </c>
      <c r="AP51" s="23">
        <f>+患者数!AP51</f>
        <v>49306</v>
      </c>
      <c r="AQ51" s="24">
        <f>IF(患者数!$AP51=0,"…",患者数!AQ51/患者数!$AP51*100)</f>
        <v>0.29408185616355009</v>
      </c>
      <c r="AR51" s="24">
        <f>IF(患者数!$AP51=0,"…",患者数!AR51/患者数!$AP51*100)</f>
        <v>5.6788220500547604E-2</v>
      </c>
      <c r="AS51" s="24">
        <f>IF($E51=0,"…",患者数!AS51/患者数!$E51*100)</f>
        <v>2.7128785411917944</v>
      </c>
      <c r="AT51" s="24">
        <f>IF($E51=0,"…",患者数!AT51/患者数!$E51*100)</f>
        <v>0.30731032237056333</v>
      </c>
      <c r="AU51" s="24">
        <f>IF($E51=0,"…",患者数!AU51/患者数!$E51*100)</f>
        <v>0.16891891891891891</v>
      </c>
      <c r="AV51" s="24">
        <f>IF($E51=0,"…",患者数!AV51/患者数!$E51*100)</f>
        <v>1.0989905568218821</v>
      </c>
      <c r="AW51" s="25">
        <f>+患者数!AW51</f>
        <v>49095</v>
      </c>
      <c r="AX51" s="24">
        <f>IF($AW51=0,"…",患者数!AX51/$AW51*100)</f>
        <v>10.225073836439556</v>
      </c>
      <c r="AY51" s="24">
        <f>IF($AW51=0,"…",患者数!AY51/$AW51*100)</f>
        <v>11.056115694062532</v>
      </c>
      <c r="AZ51" s="24">
        <f>IF($AW51=0,"…",患者数!AZ51/$AW51*100)</f>
        <v>4.7540482737549645</v>
      </c>
      <c r="BA51" s="24">
        <f>IF($AW51=0,"…",患者数!BA51/$AW51*100)</f>
        <v>0.34423057337814439</v>
      </c>
      <c r="BB51" s="24">
        <f>IF($AW51=0,"…",患者数!BB51/$AW51*100)</f>
        <v>2.413687748243202</v>
      </c>
      <c r="BC51" s="24">
        <f>IF($AW51=0,"…",患者数!BC51/$AW51*100)</f>
        <v>2.3525817293003364</v>
      </c>
      <c r="BD51" s="24">
        <f>IF($AW51=0,"…",患者数!BD51/$AW51*100)</f>
        <v>4.4811080558101637E-2</v>
      </c>
      <c r="BE51" s="24">
        <f>IF($AW51=0,"…",患者数!BE51/$AW51*100)</f>
        <v>1.8291068336897851</v>
      </c>
      <c r="BF51" s="24">
        <f>IF($AW51=0,"…",患者数!BF51/$AW51*100)</f>
        <v>2.3159181179346167</v>
      </c>
      <c r="BG51" s="24">
        <f>IF($AW51=0,"…",患者数!BG51/$AW51*100)</f>
        <v>1.5867196252164171</v>
      </c>
      <c r="BH51" s="33" t="s">
        <v>76</v>
      </c>
      <c r="BI51" s="33" t="s">
        <v>76</v>
      </c>
      <c r="BJ51" s="33" t="s">
        <v>76</v>
      </c>
    </row>
    <row r="52" spans="1:62" s="16" customFormat="1" ht="18" customHeight="1" x14ac:dyDescent="0.15">
      <c r="A52" s="93"/>
      <c r="B52" s="96"/>
      <c r="C52" s="26" t="s">
        <v>77</v>
      </c>
      <c r="D52" s="27">
        <f>+患者数!D52</f>
        <v>49730</v>
      </c>
      <c r="E52" s="27">
        <f>+患者数!E52</f>
        <v>49170</v>
      </c>
      <c r="F52" s="28">
        <f>IF($E52=0,"…",患者数!F52/患者数!$E52*100)</f>
        <v>3.2540166768354688E-2</v>
      </c>
      <c r="G52" s="28">
        <f>IF($E52=0,"…",患者数!G52/患者数!$E52*100)</f>
        <v>0.83994305470815533</v>
      </c>
      <c r="H52" s="28">
        <f>IF($E52=0,"…",患者数!H52/患者数!$E52*100)</f>
        <v>0.6304657311368721</v>
      </c>
      <c r="I52" s="28">
        <f>IF($E52=0,"…",患者数!I52/患者数!$E52*100)</f>
        <v>0.34573927191376858</v>
      </c>
      <c r="J52" s="28">
        <f>IF($E52=0,"…",患者数!J52/患者数!$E52*100)</f>
        <v>3.8641448037421193E-2</v>
      </c>
      <c r="K52" s="28">
        <f>IF($E52=0,"…",患者数!K52/患者数!$E52*100)</f>
        <v>9.1519219035997565E-2</v>
      </c>
      <c r="L52" s="27">
        <f>+患者数!L52</f>
        <v>47837</v>
      </c>
      <c r="M52" s="28">
        <f>IF((患者数!$L52+患者数!$R52)=0,"…",患者数!M52/(患者数!$L52+患者数!$R52)*100)</f>
        <v>64.306563424818592</v>
      </c>
      <c r="N52" s="28">
        <f>IF((患者数!$L52+患者数!$R52)=0,"…",患者数!N52/(患者数!$L52+患者数!$R52)*100)</f>
        <v>15.711274171970649</v>
      </c>
      <c r="O52" s="28">
        <f>IF((患者数!$L52+患者数!$R52)=0,"…",患者数!O52/(患者数!$L52+患者数!$R52)*100)</f>
        <v>11.823488871772003</v>
      </c>
      <c r="P52" s="28">
        <f>IF((患者数!$L52+患者数!$R52)=0,"…",患者数!P52/(患者数!$L52+患者数!$R52)*100)</f>
        <v>5.1242550776340856</v>
      </c>
      <c r="Q52" s="28">
        <f>IF((患者数!$L52+患者数!$R52)=0,"…",患者数!Q52/(患者数!$L52+患者数!$R52)*100)</f>
        <v>2.8722584829934732</v>
      </c>
      <c r="R52" s="28">
        <f>IF((患者数!$L52+患者数!$R52)=0,"…",患者数!R52/(患者数!$L52+患者数!$R52)*100)</f>
        <v>3.0344184538046783</v>
      </c>
      <c r="S52" s="27">
        <f>+患者数!S52</f>
        <v>49072</v>
      </c>
      <c r="T52" s="28">
        <f>IF(患者数!$S52=0,"…",患者数!T52/患者数!$S52*100)</f>
        <v>8.0820019563090977</v>
      </c>
      <c r="U52" s="28">
        <f>IF(患者数!$S52=0,"…",患者数!U52/患者数!$S52*100)</f>
        <v>2.8529507662210629E-2</v>
      </c>
      <c r="V52" s="28">
        <f>IF(患者数!$S52=0,"…",患者数!V52/患者数!$S52*100)</f>
        <v>6.021763938702315</v>
      </c>
      <c r="W52" s="28">
        <f>IF(患者数!$S52=0,"…",患者数!W52/患者数!$S52*100)</f>
        <v>2.3740626018910986</v>
      </c>
      <c r="X52" s="27">
        <f>+患者数!X52</f>
        <v>48909</v>
      </c>
      <c r="Y52" s="28">
        <f>IF(患者数!$X52=0,"…",患者数!Y52/患者数!$X52*100)</f>
        <v>0.68085628411948718</v>
      </c>
      <c r="Z52" s="27">
        <f>+患者数!Z52</f>
        <v>49167</v>
      </c>
      <c r="AA52" s="28">
        <f>IF(患者数!$Z52=0,"…",患者数!AA52/患者数!$Z52*100)</f>
        <v>9.4636646531209951</v>
      </c>
      <c r="AB52" s="28">
        <f>IF(患者数!$Z52=0,"…",患者数!AB52/患者数!$Z52*100)</f>
        <v>14.894136310940265</v>
      </c>
      <c r="AC52" s="28">
        <f>IF(患者数!$Z52=0,"…",患者数!AC52/患者数!$Z52*100)</f>
        <v>12.522626965240914</v>
      </c>
      <c r="AD52" s="28">
        <f>IF(患者数!$Z52=0,"…",患者数!AD52/患者数!$Z52*100)</f>
        <v>2.733540789553969</v>
      </c>
      <c r="AE52" s="28">
        <f>IF(患者数!$Z52=0,"…",患者数!AE52/患者数!$Z52*100)</f>
        <v>0.2094901051518295</v>
      </c>
      <c r="AF52" s="28">
        <f>IF($E52=0,"…",患者数!AF52/患者数!$E52*100)</f>
        <v>3.2540166768354688E-2</v>
      </c>
      <c r="AG52" s="28">
        <f>IF($E52=0,"…",患者数!AG52/患者数!$E52*100)</f>
        <v>3.9149888143176734</v>
      </c>
      <c r="AH52" s="28">
        <f>IF($E52=0,"…",患者数!AH52/患者数!$E52*100)</f>
        <v>0.61826316859873909</v>
      </c>
      <c r="AI52" s="28">
        <f>IF($E52=0,"…",患者数!AI52/患者数!$E52*100)</f>
        <v>0.47386617856416513</v>
      </c>
      <c r="AJ52" s="27">
        <f>+患者数!AJ52</f>
        <v>49012</v>
      </c>
      <c r="AK52" s="27">
        <f>IF(患者数!E52=0,"…",患者数!AK52/患者数!$E52*100)</f>
        <v>0</v>
      </c>
      <c r="AL52" s="28">
        <f>IF(患者数!AL52=0,"-",患者数!AL52/患者数!$AJ52*100)</f>
        <v>0.11833836611442096</v>
      </c>
      <c r="AM52" s="28" t="s">
        <v>76</v>
      </c>
      <c r="AN52" s="28">
        <f>IF(患者数!$E52=0,"…",患者数!AN52/患者数!$E52*100)</f>
        <v>0.66097213748220451</v>
      </c>
      <c r="AO52" s="28" t="s">
        <v>76</v>
      </c>
      <c r="AP52" s="27">
        <f>+患者数!AP52</f>
        <v>49297.34</v>
      </c>
      <c r="AQ52" s="28">
        <f>IF(患者数!$AP52=0,"…",患者数!AQ52/患者数!$AP52*100)</f>
        <v>0.41990095205948236</v>
      </c>
      <c r="AR52" s="28">
        <f>IF(患者数!$AP52=0,"…",患者数!AR52/患者数!$AP52*100)</f>
        <v>6.2883717458183358E-2</v>
      </c>
      <c r="AS52" s="28">
        <f>IF($E52=0,"…",患者数!AS52/患者数!$E52*100)</f>
        <v>2.4771201952410005</v>
      </c>
      <c r="AT52" s="28">
        <f>IF($E52=0,"…",患者数!AT52/患者数!$E52*100)</f>
        <v>0.30709782387634738</v>
      </c>
      <c r="AU52" s="28">
        <f>IF($E52=0,"…",患者数!AU52/患者数!$E52*100)</f>
        <v>0.17490339637990646</v>
      </c>
      <c r="AV52" s="28">
        <f>IF($E52=0,"…",患者数!AV52/患者数!$E52*100)</f>
        <v>1.051454138702461</v>
      </c>
      <c r="AW52" s="29">
        <f>+患者数!AW52</f>
        <v>49131</v>
      </c>
      <c r="AX52" s="28">
        <f>IF($AW52=0,"…",患者数!AX52/$AW52*100)</f>
        <v>15.395575095153772</v>
      </c>
      <c r="AY52" s="28">
        <f>IF($AW52=0,"…",患者数!AY52/$AW52*100)</f>
        <v>13.08746005576927</v>
      </c>
      <c r="AZ52" s="28">
        <f>IF($AW52=0,"…",患者数!AZ52/$AW52*100)</f>
        <v>6.4032891656998627</v>
      </c>
      <c r="BA52" s="28">
        <f>IF($AW52=0,"…",患者数!BA52/$AW52*100)</f>
        <v>0.60247094502452625</v>
      </c>
      <c r="BB52" s="28">
        <f>IF($AW52=0,"…",患者数!BB52/$AW52*100)</f>
        <v>4.5612749587836596</v>
      </c>
      <c r="BC52" s="28">
        <f>IF($AW52=0,"…",患者数!BC52/$AW52*100)</f>
        <v>3.5639412997903559</v>
      </c>
      <c r="BD52" s="28">
        <f>IF($AW52=0,"…",患者数!BD52/$AW52*100)</f>
        <v>0.10176874071360241</v>
      </c>
      <c r="BE52" s="28">
        <f>IF($AW52=0,"…",患者数!BE52/$AW52*100)</f>
        <v>2.6154566363395819</v>
      </c>
      <c r="BF52" s="28">
        <f>IF($AW52=0,"…",患者数!BF52/$AW52*100)</f>
        <v>1.9905965683580631</v>
      </c>
      <c r="BG52" s="28">
        <f>IF($AW52=0,"…",患者数!BG52/$AW52*100)</f>
        <v>4.2742871099713007</v>
      </c>
      <c r="BH52" s="28" t="s">
        <v>76</v>
      </c>
      <c r="BI52" s="28" t="s">
        <v>76</v>
      </c>
      <c r="BJ52" s="28" t="s">
        <v>76</v>
      </c>
    </row>
    <row r="53" spans="1:62" s="16" customFormat="1" ht="18" customHeight="1" x14ac:dyDescent="0.15">
      <c r="A53" s="93"/>
      <c r="B53" s="96"/>
      <c r="C53" s="26" t="s">
        <v>78</v>
      </c>
      <c r="D53" s="27">
        <f>+患者数!D53</f>
        <v>48620</v>
      </c>
      <c r="E53" s="27">
        <f>+患者数!E53</f>
        <v>48091</v>
      </c>
      <c r="F53" s="28">
        <f>IF($E53=0,"…",患者数!F53/患者数!$E53*100)</f>
        <v>9.1493210787881307E-2</v>
      </c>
      <c r="G53" s="28">
        <f>IF($E53=0,"…",患者数!G53/患者数!$E53*100)</f>
        <v>1.1873323490881871</v>
      </c>
      <c r="H53" s="28">
        <f>IF($E53=0,"…",患者数!H53/患者数!$E53*100)</f>
        <v>0.72986629514878043</v>
      </c>
      <c r="I53" s="28">
        <f>IF($E53=0,"…",患者数!I53/患者数!$E53*100)</f>
        <v>0.44083092470524626</v>
      </c>
      <c r="J53" s="28">
        <f>IF($E53=0,"…",患者数!J53/患者数!$E53*100)</f>
        <v>5.4064170011020776E-2</v>
      </c>
      <c r="K53" s="28">
        <f>IF($E53=0,"…",患者数!K53/患者数!$E53*100)</f>
        <v>0.10604894886777153</v>
      </c>
      <c r="L53" s="27">
        <f>+患者数!L53</f>
        <v>45599</v>
      </c>
      <c r="M53" s="28">
        <f>IF((患者数!$L53+患者数!$R53)=0,"…",患者数!M53/(患者数!$L53+患者数!$R53)*100)</f>
        <v>56.35190640169273</v>
      </c>
      <c r="N53" s="28">
        <f>IF((患者数!$L53+患者数!$R53)=0,"…",患者数!N53/(患者数!$L53+患者数!$R53)*100)</f>
        <v>14.321868647056382</v>
      </c>
      <c r="O53" s="28">
        <f>IF((患者数!$L53+患者数!$R53)=0,"…",患者数!O53/(患者数!$L53+患者数!$R53)*100)</f>
        <v>14.662075260341037</v>
      </c>
      <c r="P53" s="28">
        <f>IF((患者数!$L53+患者数!$R53)=0,"…",患者数!P53/(患者数!$L53+患者数!$R53)*100)</f>
        <v>9.2561091980251415</v>
      </c>
      <c r="Q53" s="28">
        <f>IF((患者数!$L53+患者数!$R53)=0,"…",患者数!Q53/(患者数!$L53+患者数!$R53)*100)</f>
        <v>5.410114923453512</v>
      </c>
      <c r="R53" s="28">
        <f>IF((患者数!$L53+患者数!$R53)=0,"…",患者数!R53/(患者数!$L53+患者数!$R53)*100)</f>
        <v>5.4080404928847035</v>
      </c>
      <c r="S53" s="27">
        <f>+患者数!S53</f>
        <v>47915</v>
      </c>
      <c r="T53" s="28">
        <f>IF(患者数!$S53=0,"…",患者数!T53/患者数!$S53*100)</f>
        <v>8.531775018261504</v>
      </c>
      <c r="U53" s="28">
        <f>IF(患者数!$S53=0,"…",患者数!U53/患者数!$S53*100)</f>
        <v>6.2610873421684227E-2</v>
      </c>
      <c r="V53" s="28">
        <f>IF(患者数!$S53=0,"…",患者数!V53/患者数!$S53*100)</f>
        <v>6.4635291662318686</v>
      </c>
      <c r="W53" s="28">
        <f>IF(患者数!$S53=0,"…",患者数!W53/患者数!$S53*100)</f>
        <v>2.4376500052175727</v>
      </c>
      <c r="X53" s="27">
        <f>+患者数!X53</f>
        <v>47778</v>
      </c>
      <c r="Y53" s="28">
        <f>IF(患者数!$X53=0,"…",患者数!Y53/患者数!$X53*100)</f>
        <v>0.63209008330193817</v>
      </c>
      <c r="Z53" s="27">
        <f>+患者数!Z53</f>
        <v>47947</v>
      </c>
      <c r="AA53" s="28">
        <f>IF(患者数!$Z53=0,"…",患者数!AA53/患者数!$Z53*100)</f>
        <v>8.3196028948630776</v>
      </c>
      <c r="AB53" s="28">
        <f>IF(患者数!$Z53=0,"…",患者数!AB53/患者数!$Z53*100)</f>
        <v>15.035351533985441</v>
      </c>
      <c r="AC53" s="28">
        <f>IF(患者数!$Z53=0,"…",患者数!AC53/患者数!$Z53*100)</f>
        <v>13.091538573841952</v>
      </c>
      <c r="AD53" s="28">
        <f>IF(患者数!$Z53=0,"…",患者数!AD53/患者数!$Z53*100)</f>
        <v>2.3671971134794667</v>
      </c>
      <c r="AE53" s="28">
        <f>IF(患者数!$Z53=0,"…",患者数!AE53/患者数!$Z53*100)</f>
        <v>0.17310780653638391</v>
      </c>
      <c r="AF53" s="28">
        <f>IF($E53=0,"…",患者数!AF53/患者数!$E53*100)</f>
        <v>3.7429040776860531E-2</v>
      </c>
      <c r="AG53" s="28">
        <f>IF($E53=0,"…",患者数!AG53/患者数!$E53*100)</f>
        <v>4.2731488220249112</v>
      </c>
      <c r="AH53" s="28">
        <f>IF($E53=0,"…",患者数!AH53/患者数!$E53*100)</f>
        <v>0.58430891434987831</v>
      </c>
      <c r="AI53" s="28">
        <f>IF($E53=0,"…",患者数!AI53/患者数!$E53*100)</f>
        <v>0.42003701316254599</v>
      </c>
      <c r="AJ53" s="27">
        <f>+患者数!AJ53</f>
        <v>47966</v>
      </c>
      <c r="AK53" s="27">
        <f>IF(患者数!E53=0,"…",患者数!AK53/患者数!$E53*100)</f>
        <v>0</v>
      </c>
      <c r="AL53" s="28">
        <f>IF(患者数!AL53=0,"-",患者数!AL53/患者数!$AJ53*100)</f>
        <v>0.13342784472334571</v>
      </c>
      <c r="AM53" s="28" t="s">
        <v>76</v>
      </c>
      <c r="AN53" s="28">
        <f>IF(患者数!$E53=0,"…",患者数!AN53/患者数!$E53*100)</f>
        <v>0.66124638705786953</v>
      </c>
      <c r="AO53" s="28" t="s">
        <v>76</v>
      </c>
      <c r="AP53" s="27">
        <f>+患者数!AP53</f>
        <v>48281</v>
      </c>
      <c r="AQ53" s="28">
        <f>IF(患者数!$AP53=0,"…",患者数!AQ53/患者数!$AP53*100)</f>
        <v>0.47016424680516145</v>
      </c>
      <c r="AR53" s="28">
        <f>IF(患者数!$AP53=0,"…",患者数!AR53/患者数!$AP53*100)</f>
        <v>5.3851411528344481E-2</v>
      </c>
      <c r="AS53" s="28">
        <f>IF($E53=0,"…",患者数!AS53/患者数!$E53*100)</f>
        <v>2.5056663408953859</v>
      </c>
      <c r="AT53" s="28">
        <f>IF($E53=0,"…",患者数!AT53/患者数!$E53*100)</f>
        <v>0.31398806429477449</v>
      </c>
      <c r="AU53" s="28">
        <f>IF($E53=0,"…",患者数!AU53/患者数!$E53*100)</f>
        <v>0.11436651348485163</v>
      </c>
      <c r="AV53" s="28">
        <f>IF($E53=0,"…",患者数!AV53/患者数!$E53*100)</f>
        <v>1.0292986213636648</v>
      </c>
      <c r="AW53" s="29">
        <f>+患者数!AW53</f>
        <v>47837</v>
      </c>
      <c r="AX53" s="28">
        <f>IF($AW53=0,"…",患者数!AX53/$AW53*100)</f>
        <v>20.296005184271589</v>
      </c>
      <c r="AY53" s="28">
        <f>IF($AW53=0,"…",患者数!AY53/$AW53*100)</f>
        <v>14.283922486778017</v>
      </c>
      <c r="AZ53" s="28">
        <f>IF($AW53=0,"…",患者数!AZ53/$AW53*100)</f>
        <v>7.7387796057445071</v>
      </c>
      <c r="BA53" s="28">
        <f>IF($AW53=0,"…",患者数!BA53/$AW53*100)</f>
        <v>0.89052407132554301</v>
      </c>
      <c r="BB53" s="28">
        <f>IF($AW53=0,"…",患者数!BB53/$AW53*100)</f>
        <v>5.708970044108117</v>
      </c>
      <c r="BC53" s="28">
        <f>IF($AW53=0,"…",患者数!BC53/$AW53*100)</f>
        <v>4.0073583209649435</v>
      </c>
      <c r="BD53" s="28">
        <f>IF($AW53=0,"…",患者数!BD53/$AW53*100)</f>
        <v>0.11288333298492799</v>
      </c>
      <c r="BE53" s="28">
        <f>IF($AW53=0,"…",患者数!BE53/$AW53*100)</f>
        <v>3.0812969040700713</v>
      </c>
      <c r="BF53" s="28">
        <f>IF($AW53=0,"…",患者数!BF53/$AW53*100)</f>
        <v>1.8165854882204151</v>
      </c>
      <c r="BG53" s="28">
        <f>IF($AW53=0,"…",患者数!BG53/$AW53*100)</f>
        <v>6.6872922633108258</v>
      </c>
      <c r="BH53" s="28" t="s">
        <v>76</v>
      </c>
      <c r="BI53" s="28" t="s">
        <v>76</v>
      </c>
      <c r="BJ53" s="28" t="s">
        <v>76</v>
      </c>
    </row>
    <row r="54" spans="1:62" s="16" customFormat="1" ht="18" customHeight="1" x14ac:dyDescent="0.15">
      <c r="A54" s="93"/>
      <c r="B54" s="96"/>
      <c r="C54" s="26" t="s">
        <v>79</v>
      </c>
      <c r="D54" s="27">
        <f>+患者数!D54</f>
        <v>48088</v>
      </c>
      <c r="E54" s="27">
        <f>+患者数!E54</f>
        <v>47377</v>
      </c>
      <c r="F54" s="28">
        <f>IF($E54=0,"…",患者数!F54/患者数!$E54*100)</f>
        <v>0.10764717056799714</v>
      </c>
      <c r="G54" s="28">
        <f>IF($E54=0,"…",患者数!G54/患者数!$E54*100)</f>
        <v>1.2980982333199653</v>
      </c>
      <c r="H54" s="28">
        <f>IF($E54=0,"…",患者数!H54/患者数!$E54*100)</f>
        <v>0.96249234860797428</v>
      </c>
      <c r="I54" s="28">
        <f>IF($E54=0,"…",患者数!I54/患者数!$E54*100)</f>
        <v>0.61211136205331695</v>
      </c>
      <c r="J54" s="28">
        <f>IF($E54=0,"…",患者数!J54/患者数!$E54*100)</f>
        <v>5.0657492031998652E-2</v>
      </c>
      <c r="K54" s="28">
        <f>IF($E54=0,"…",患者数!K54/患者数!$E54*100)</f>
        <v>0.11820081474133018</v>
      </c>
      <c r="L54" s="27">
        <f>+患者数!L54</f>
        <v>43228</v>
      </c>
      <c r="M54" s="28">
        <f>IF((患者数!$L54+患者数!$R54)=0,"…",患者数!M54/(患者数!$L54+患者数!$R54)*100)</f>
        <v>49.011915750608374</v>
      </c>
      <c r="N54" s="28">
        <f>IF((患者数!$L54+患者数!$R54)=0,"…",患者数!N54/(患者数!$L54+患者数!$R54)*100)</f>
        <v>13.054879583787866</v>
      </c>
      <c r="O54" s="28">
        <f>IF((患者数!$L54+患者数!$R54)=0,"…",患者数!O54/(患者数!$L54+患者数!$R54)*100)</f>
        <v>16.149198623814716</v>
      </c>
      <c r="P54" s="28">
        <f>IF((患者数!$L54+患者数!$R54)=0,"…",患者数!P54/(患者数!$L54+患者数!$R54)*100)</f>
        <v>12.469581270453974</v>
      </c>
      <c r="Q54" s="28">
        <f>IF((患者数!$L54+患者数!$R54)=0,"…",患者数!Q54/(患者数!$L54+患者数!$R54)*100)</f>
        <v>8.6326256608206773</v>
      </c>
      <c r="R54" s="28">
        <f>IF((患者数!$L54+患者数!$R54)=0,"…",患者数!R54/(患者数!$L54+患者数!$R54)*100)</f>
        <v>9.3144247713350676</v>
      </c>
      <c r="S54" s="27">
        <f>+患者数!S54</f>
        <v>47333</v>
      </c>
      <c r="T54" s="28">
        <f>IF(患者数!$S54=0,"…",患者数!T54/患者数!$S54*100)</f>
        <v>9.3528827667800485</v>
      </c>
      <c r="U54" s="28">
        <f>IF(患者数!$S54=0,"…",患者数!U54/患者数!$S54*100)</f>
        <v>6.760610990218241E-2</v>
      </c>
      <c r="V54" s="28">
        <f>IF(患者数!$S54=0,"…",患者数!V54/患者数!$S54*100)</f>
        <v>7.4303340164367349</v>
      </c>
      <c r="W54" s="28">
        <f>IF(患者数!$S54=0,"…",患者数!W54/患者数!$S54*100)</f>
        <v>2.2605792998542245</v>
      </c>
      <c r="X54" s="27" t="str">
        <f>+患者数!X54</f>
        <v>…</v>
      </c>
      <c r="Y54" s="28" t="s">
        <v>76</v>
      </c>
      <c r="Z54" s="27">
        <f>+患者数!Z54</f>
        <v>47359</v>
      </c>
      <c r="AA54" s="28">
        <f>IF(患者数!$Z54=0,"…",患者数!AA54/患者数!$Z54*100)</f>
        <v>7.5276082687556745</v>
      </c>
      <c r="AB54" s="28">
        <f>IF(患者数!$Z54=0,"…",患者数!AB54/患者数!$Z54*100)</f>
        <v>16.668426275892649</v>
      </c>
      <c r="AC54" s="28">
        <f>IF(患者数!$Z54=0,"…",患者数!AC54/患者数!$Z54*100)</f>
        <v>14.867290272176357</v>
      </c>
      <c r="AD54" s="28">
        <f>IF(患者数!$Z54=0,"…",患者数!AD54/患者数!$Z54*100)</f>
        <v>2.2783420258029095</v>
      </c>
      <c r="AE54" s="28">
        <f>IF(患者数!$Z54=0,"…",患者数!AE54/患者数!$Z54*100)</f>
        <v>0.19214932747735383</v>
      </c>
      <c r="AF54" s="28">
        <f>IF($E54=0,"…",患者数!AF54/患者数!$E54*100)</f>
        <v>4.0103847858665595E-2</v>
      </c>
      <c r="AG54" s="28">
        <f>IF($E54=0,"…",患者数!AG54/患者数!$E54*100)</f>
        <v>4.3523228570825507</v>
      </c>
      <c r="AH54" s="28">
        <f>IF($E54=0,"…",患者数!AH54/患者数!$E54*100)</f>
        <v>0.59522553137598411</v>
      </c>
      <c r="AI54" s="28">
        <f>IF($E54=0,"…",患者数!AI54/患者数!$E54*100)</f>
        <v>0.43269941110665516</v>
      </c>
      <c r="AJ54" s="27">
        <f>+患者数!AJ54</f>
        <v>47327</v>
      </c>
      <c r="AK54" s="27">
        <f>IF(患者数!E54=0,"…",患者数!AK54/患者数!$E54*100)</f>
        <v>0</v>
      </c>
      <c r="AL54" s="28">
        <f>IF(患者数!AL54=0,"-",患者数!AL54/患者数!$AJ54*100)</f>
        <v>0.15847190821307078</v>
      </c>
      <c r="AM54" s="28" t="s">
        <v>76</v>
      </c>
      <c r="AN54" s="28">
        <f>IF(患者数!$E54=0,"…",患者数!AN54/患者数!$E54*100)</f>
        <v>0.64377229457331619</v>
      </c>
      <c r="AO54" s="28" t="s">
        <v>76</v>
      </c>
      <c r="AP54" s="27">
        <f>+患者数!AP54</f>
        <v>47670</v>
      </c>
      <c r="AQ54" s="28">
        <f>IF(患者数!$AP54=0,"…",患者数!AQ54/患者数!$AP54*100)</f>
        <v>0.65240192993496959</v>
      </c>
      <c r="AR54" s="28">
        <f>IF(患者数!$AP54=0,"…",患者数!AR54/患者数!$AP54*100)</f>
        <v>5.2443885043003985E-2</v>
      </c>
      <c r="AS54" s="28">
        <f>IF($E54=0,"…",患者数!AS54/患者数!$E54*100)</f>
        <v>2.4484454482132678</v>
      </c>
      <c r="AT54" s="28">
        <f>IF($E54=0,"…",患者数!AT54/患者数!$E54*100)</f>
        <v>0.33349515587732442</v>
      </c>
      <c r="AU54" s="28">
        <f>IF($E54=0,"…",患者数!AU54/患者数!$E54*100)</f>
        <v>8.020769571733119E-2</v>
      </c>
      <c r="AV54" s="28">
        <f>IF($E54=0,"…",患者数!AV54/患者数!$E54*100)</f>
        <v>1.1545686725626358</v>
      </c>
      <c r="AW54" s="29">
        <f>+患者数!AW54</f>
        <v>47306</v>
      </c>
      <c r="AX54" s="28">
        <f>IF($AW54=0,"…",患者数!AX54/$AW54*100)</f>
        <v>22.191688157950367</v>
      </c>
      <c r="AY54" s="28">
        <f>IF($AW54=0,"…",患者数!AY54/$AW54*100)</f>
        <v>14.676785185811525</v>
      </c>
      <c r="AZ54" s="28">
        <f>IF($AW54=0,"…",患者数!AZ54/$AW54*100)</f>
        <v>9.0199974633238913</v>
      </c>
      <c r="BA54" s="28">
        <f>IF($AW54=0,"…",患者数!BA54/$AW54*100)</f>
        <v>1.1753265970490001</v>
      </c>
      <c r="BB54" s="28">
        <f>IF($AW54=0,"…",患者数!BB54/$AW54*100)</f>
        <v>6.5108020124297132</v>
      </c>
      <c r="BC54" s="28">
        <f>IF($AW54=0,"…",患者数!BC54/$AW54*100)</f>
        <v>3.8071280598655561</v>
      </c>
      <c r="BD54" s="28">
        <f>IF($AW54=0,"…",患者数!BD54/$AW54*100)</f>
        <v>0.12894770219422483</v>
      </c>
      <c r="BE54" s="28">
        <f>IF($AW54=0,"…",患者数!BE54/$AW54*100)</f>
        <v>3.367437534350822</v>
      </c>
      <c r="BF54" s="28">
        <f>IF($AW54=0,"…",患者数!BF54/$AW54*100)</f>
        <v>2.042024267534774</v>
      </c>
      <c r="BG54" s="28">
        <f>IF($AW54=0,"…",患者数!BG54/$AW54*100)</f>
        <v>11.42138417959667</v>
      </c>
      <c r="BH54" s="28" t="s">
        <v>76</v>
      </c>
      <c r="BI54" s="28" t="s">
        <v>76</v>
      </c>
      <c r="BJ54" s="28" t="s">
        <v>76</v>
      </c>
    </row>
    <row r="55" spans="1:62" s="16" customFormat="1" ht="18" customHeight="1" x14ac:dyDescent="0.15">
      <c r="A55" s="93"/>
      <c r="B55" s="96"/>
      <c r="C55" s="26" t="s">
        <v>80</v>
      </c>
      <c r="D55" s="27">
        <f>+患者数!D55</f>
        <v>47317</v>
      </c>
      <c r="E55" s="27">
        <f>+患者数!E55</f>
        <v>46531</v>
      </c>
      <c r="F55" s="28">
        <f>IF($E55=0,"…",患者数!F55/患者数!$E55*100)</f>
        <v>0.12034987427736347</v>
      </c>
      <c r="G55" s="28">
        <f>IF($E55=0,"…",患者数!G55/患者数!$E55*100)</f>
        <v>1.2443317358320261</v>
      </c>
      <c r="H55" s="28">
        <f>IF($E55=0,"…",患者数!H55/患者数!$E55*100)</f>
        <v>1.4979261137736133</v>
      </c>
      <c r="I55" s="28">
        <f>IF($E55=0,"…",患者数!I55/患者数!$E55*100)</f>
        <v>1.136876490941523</v>
      </c>
      <c r="J55" s="28">
        <f>IF($E55=0,"…",患者数!J55/患者数!$E55*100)</f>
        <v>4.9429412649631424E-2</v>
      </c>
      <c r="K55" s="28">
        <f>IF($E55=0,"…",患者数!K55/患者数!$E55*100)</f>
        <v>0.15043734284670435</v>
      </c>
      <c r="L55" s="27">
        <f>+患者数!L55</f>
        <v>40630</v>
      </c>
      <c r="M55" s="28">
        <f>IF((患者数!$L55+患者数!$R55)=0,"…",患者数!M55/(患者数!$L55+患者数!$R55)*100)</f>
        <v>42.759948652118105</v>
      </c>
      <c r="N55" s="28">
        <f>IF((患者数!$L55+患者数!$R55)=0,"…",患者数!N55/(患者数!$L55+患者数!$R55)*100)</f>
        <v>11.617458279845955</v>
      </c>
      <c r="O55" s="28">
        <f>IF((患者数!$L55+患者数!$R55)=0,"…",患者数!O55/(患者数!$L55+患者数!$R55)*100)</f>
        <v>16.655969191270863</v>
      </c>
      <c r="P55" s="28">
        <f>IF((患者数!$L55+患者数!$R55)=0,"…",患者数!P55/(患者数!$L55+患者数!$R55)*100)</f>
        <v>15.894308943089431</v>
      </c>
      <c r="Q55" s="28">
        <f>IF((患者数!$L55+患者数!$R55)=0,"…",患者数!Q55/(患者数!$L55+患者数!$R55)*100)</f>
        <v>12.293538724860934</v>
      </c>
      <c r="R55" s="28">
        <f>IF((患者数!$L55+患者数!$R55)=0,"…",患者数!R55/(患者数!$L55+患者数!$R55)*100)</f>
        <v>13.072314933675653</v>
      </c>
      <c r="S55" s="27">
        <f>+患者数!S55</f>
        <v>46382</v>
      </c>
      <c r="T55" s="28">
        <f>IF(患者数!$S55=0,"…",患者数!T55/患者数!$S55*100)</f>
        <v>9.3807942736406353</v>
      </c>
      <c r="U55" s="28">
        <f>IF(患者数!$S55=0,"…",患者数!U55/患者数!$S55*100)</f>
        <v>5.1744211116381354E-2</v>
      </c>
      <c r="V55" s="28">
        <f>IF(患者数!$S55=0,"…",患者数!V55/患者数!$S55*100)</f>
        <v>7.5266267086369716</v>
      </c>
      <c r="W55" s="28">
        <f>IF(患者数!$S55=0,"…",患者数!W55/患者数!$S55*100)</f>
        <v>2.2250010780043983</v>
      </c>
      <c r="X55" s="27">
        <f>+患者数!X55</f>
        <v>45774</v>
      </c>
      <c r="Y55" s="28">
        <f>IF(患者数!$X55=0,"…",患者数!Y55/患者数!$X55*100)</f>
        <v>0.5592694542753528</v>
      </c>
      <c r="Z55" s="27">
        <f>+患者数!Z55</f>
        <v>46472</v>
      </c>
      <c r="AA55" s="28">
        <f>IF(患者数!$Z55=0,"…",患者数!AA55/患者数!$Z55*100)</f>
        <v>7.1268720950249609</v>
      </c>
      <c r="AB55" s="28">
        <f>IF(患者数!$Z55=0,"…",患者数!AB55/患者数!$Z55*100)</f>
        <v>16.147357548631433</v>
      </c>
      <c r="AC55" s="28">
        <f>IF(患者数!$Z55=0,"…",患者数!AC55/患者数!$Z55*100)</f>
        <v>14.471079359614391</v>
      </c>
      <c r="AD55" s="28">
        <f>IF(患者数!$Z55=0,"…",患者数!AD55/患者数!$Z55*100)</f>
        <v>2.0614563608194181</v>
      </c>
      <c r="AE55" s="28">
        <f>IF(患者数!$Z55=0,"…",患者数!AE55/患者数!$Z55*100)</f>
        <v>0.14632466861766225</v>
      </c>
      <c r="AF55" s="28">
        <f>IF($E55=0,"…",患者数!AF55/患者数!$E55*100)</f>
        <v>4.0832993058391179E-2</v>
      </c>
      <c r="AG55" s="28">
        <f>IF($E55=0,"…",患者数!AG55/患者数!$E55*100)</f>
        <v>4.0875975156347382</v>
      </c>
      <c r="AH55" s="28">
        <f>IF($E55=0,"…",患者数!AH55/患者数!$E55*100)</f>
        <v>0.54372353914594573</v>
      </c>
      <c r="AI55" s="28">
        <f>IF($E55=0,"…",患者数!AI55/患者数!$E55*100)</f>
        <v>0.43626829425544256</v>
      </c>
      <c r="AJ55" s="27">
        <f>+患者数!AJ55</f>
        <v>46581</v>
      </c>
      <c r="AK55" s="27">
        <f>IF(患者数!E55=0,"…",患者数!AK55/患者数!$E55*100)</f>
        <v>0</v>
      </c>
      <c r="AL55" s="28">
        <f>IF(患者数!AL55=0,"-",患者数!AL55/患者数!$AJ55*100)</f>
        <v>0.1288078830424422</v>
      </c>
      <c r="AM55" s="28" t="s">
        <v>76</v>
      </c>
      <c r="AN55" s="28">
        <f>IF(患者数!$E55=0,"…",患者数!AN55/患者数!$E55*100)</f>
        <v>0.57381100771528659</v>
      </c>
      <c r="AO55" s="28" t="s">
        <v>76</v>
      </c>
      <c r="AP55" s="27">
        <f>+患者数!AP55</f>
        <v>46868</v>
      </c>
      <c r="AQ55" s="28">
        <f>IF(患者数!$AP55=0,"…",患者数!AQ55/患者数!$AP55*100)</f>
        <v>1.109499018520099</v>
      </c>
      <c r="AR55" s="28">
        <f>IF(患者数!$AP55=0,"…",患者数!AR55/患者数!$AP55*100)</f>
        <v>8.5346078347699916E-2</v>
      </c>
      <c r="AS55" s="28">
        <f>IF($E55=0,"…",患者数!AS55/患者数!$E55*100)</f>
        <v>2.3575680728976383</v>
      </c>
      <c r="AT55" s="28">
        <f>IF($E55=0,"…",患者数!AT55/患者数!$E55*100)</f>
        <v>0.40403172078829164</v>
      </c>
      <c r="AU55" s="28">
        <f>IF($E55=0,"…",患者数!AU55/患者数!$E55*100)</f>
        <v>9.0262405708022603E-2</v>
      </c>
      <c r="AV55" s="28">
        <f>IF($E55=0,"…",患者数!AV55/患者数!$E55*100)</f>
        <v>1.0380176656422599</v>
      </c>
      <c r="AW55" s="29">
        <f>+患者数!AW55</f>
        <v>46373</v>
      </c>
      <c r="AX55" s="28">
        <f>IF($AW55=0,"…",患者数!AX55/$AW55*100)</f>
        <v>18.782481185172408</v>
      </c>
      <c r="AY55" s="28">
        <f>IF($AW55=0,"…",患者数!AY55/$AW55*100)</f>
        <v>12.701356392728528</v>
      </c>
      <c r="AZ55" s="28">
        <f>IF($AW55=0,"…",患者数!AZ55/$AW55*100)</f>
        <v>9.1260000431285437</v>
      </c>
      <c r="BA55" s="28">
        <f>IF($AW55=0,"…",患者数!BA55/$AW55*100)</f>
        <v>1.2701356392728527</v>
      </c>
      <c r="BB55" s="28">
        <f>IF($AW55=0,"…",患者数!BB55/$AW55*100)</f>
        <v>7.0536734737886269</v>
      </c>
      <c r="BC55" s="28">
        <f>IF($AW55=0,"…",患者数!BC55/$AW55*100)</f>
        <v>4.0605524766566754</v>
      </c>
      <c r="BD55" s="28">
        <f>IF($AW55=0,"…",患者数!BD55/$AW55*100)</f>
        <v>0.13154206111314773</v>
      </c>
      <c r="BE55" s="28">
        <f>IF($AW55=0,"…",患者数!BE55/$AW55*100)</f>
        <v>3.4502835701809245</v>
      </c>
      <c r="BF55" s="28">
        <f>IF($AW55=0,"…",患者数!BF55/$AW55*100)</f>
        <v>1.8782481185172406</v>
      </c>
      <c r="BG55" s="28">
        <f>IF($AW55=0,"…",患者数!BG55/$AW55*100)</f>
        <v>14.454531731826709</v>
      </c>
      <c r="BH55" s="28" t="s">
        <v>76</v>
      </c>
      <c r="BI55" s="28" t="s">
        <v>76</v>
      </c>
      <c r="BJ55" s="28" t="s">
        <v>76</v>
      </c>
    </row>
    <row r="56" spans="1:62" s="16" customFormat="1" ht="18" customHeight="1" x14ac:dyDescent="0.15">
      <c r="A56" s="93"/>
      <c r="B56" s="96"/>
      <c r="C56" s="26" t="s">
        <v>81</v>
      </c>
      <c r="D56" s="27">
        <f>+患者数!D56</f>
        <v>47828</v>
      </c>
      <c r="E56" s="27">
        <f>+患者数!E56</f>
        <v>46958</v>
      </c>
      <c r="F56" s="28">
        <f>IF($E56=0,"…",患者数!F56/患者数!$E56*100)</f>
        <v>0.10221900421653392</v>
      </c>
      <c r="G56" s="28">
        <f>IF($E56=0,"…",患者数!G56/患者数!$E56*100)</f>
        <v>1.3693087439839857</v>
      </c>
      <c r="H56" s="28">
        <f>IF($E56=0,"…",患者数!H56/患者数!$E56*100)</f>
        <v>1.8229055751948549</v>
      </c>
      <c r="I56" s="28">
        <f>IF($E56=0,"…",患者数!I56/患者数!$E56*100)</f>
        <v>1.3139401167000297</v>
      </c>
      <c r="J56" s="28">
        <f>IF($E56=0,"…",患者数!J56/患者数!$E56*100)</f>
        <v>5.9627752459644787E-2</v>
      </c>
      <c r="K56" s="28">
        <f>IF($E56=0,"…",患者数!K56/患者数!$E56*100)</f>
        <v>0.23638144725073471</v>
      </c>
      <c r="L56" s="27">
        <f>+患者数!L56</f>
        <v>39141</v>
      </c>
      <c r="M56" s="28">
        <f>IF((患者数!$L56+患者数!$R56)=0,"…",患者数!M56/(患者数!$L56+患者数!$R56)*100)</f>
        <v>37.299479443323065</v>
      </c>
      <c r="N56" s="28">
        <f>IF((患者数!$L56+患者数!$R56)=0,"…",患者数!N56/(患者数!$L56+患者数!$R56)*100)</f>
        <v>10.417507702114097</v>
      </c>
      <c r="O56" s="28">
        <f>IF((患者数!$L56+患者数!$R56)=0,"…",患者数!O56/(患者数!$L56+患者数!$R56)*100)</f>
        <v>16.727929459258473</v>
      </c>
      <c r="P56" s="28">
        <f>IF((患者数!$L56+患者数!$R56)=0,"…",患者数!P56/(患者数!$L56+患者数!$R56)*100)</f>
        <v>18.718793158397961</v>
      </c>
      <c r="Q56" s="28">
        <f>IF((患者数!$L56+患者数!$R56)=0,"…",患者数!Q56/(患者数!$L56+患者数!$R56)*100)</f>
        <v>15.948156804419419</v>
      </c>
      <c r="R56" s="28">
        <f>IF((患者数!$L56+患者数!$R56)=0,"…",患者数!R56/(患者数!$L56+患者数!$R56)*100)</f>
        <v>16.836290236906407</v>
      </c>
      <c r="S56" s="27">
        <f>+患者数!S56</f>
        <v>46702</v>
      </c>
      <c r="T56" s="28">
        <f>IF(患者数!$S56=0,"…",患者数!T56/患者数!$S56*100)</f>
        <v>10.652648708834739</v>
      </c>
      <c r="U56" s="28">
        <f>IF(患者数!$S56=0,"…",患者数!U56/患者数!$S56*100)</f>
        <v>1.9271123292364353E-2</v>
      </c>
      <c r="V56" s="28">
        <f>IF(患者数!$S56=0,"…",患者数!V56/患者数!$S56*100)</f>
        <v>8.8775641300158448</v>
      </c>
      <c r="W56" s="28">
        <f>IF(患者数!$S56=0,"…",患者数!W56/患者数!$S56*100)</f>
        <v>2.3553595135111989</v>
      </c>
      <c r="X56" s="27" t="str">
        <f>+患者数!X56</f>
        <v>…</v>
      </c>
      <c r="Y56" s="28" t="s">
        <v>76</v>
      </c>
      <c r="Z56" s="27">
        <f>+患者数!Z56</f>
        <v>46796</v>
      </c>
      <c r="AA56" s="28">
        <f>IF(患者数!$Z56=0,"…",患者数!AA56/患者数!$Z56*100)</f>
        <v>6.5283357551927521</v>
      </c>
      <c r="AB56" s="28">
        <f>IF(患者数!$Z56=0,"…",患者数!AB56/患者数!$Z56*100)</f>
        <v>17.997264723480637</v>
      </c>
      <c r="AC56" s="28">
        <f>IF(患者数!$Z56=0,"…",患者数!AC56/患者数!$Z56*100)</f>
        <v>16.458671681340288</v>
      </c>
      <c r="AD56" s="28">
        <f>IF(患者数!$Z56=0,"…",患者数!AD56/患者数!$Z56*100)</f>
        <v>2.1305239764082402</v>
      </c>
      <c r="AE56" s="28">
        <f>IF(患者数!$Z56=0,"…",患者数!AE56/患者数!$Z56*100)</f>
        <v>9.6162065133772123E-2</v>
      </c>
      <c r="AF56" s="28">
        <f>IF($E56=0,"…",患者数!AF56/患者数!$E56*100)</f>
        <v>5.1109502108266959E-2</v>
      </c>
      <c r="AG56" s="28">
        <f>IF($E56=0,"…",患者数!AG56/患者数!$E56*100)</f>
        <v>4.2037565484049573</v>
      </c>
      <c r="AH56" s="28">
        <f>IF($E56=0,"…",患者数!AH56/患者数!$E56*100)</f>
        <v>0.5898888368329146</v>
      </c>
      <c r="AI56" s="28">
        <f>IF($E56=0,"…",患者数!AI56/患者数!$E56*100)</f>
        <v>0.3641552025214021</v>
      </c>
      <c r="AJ56" s="27">
        <f>+患者数!AJ56</f>
        <v>47038</v>
      </c>
      <c r="AK56" s="27">
        <f>IF(患者数!E56=0,"…",患者数!AK56/患者数!$E56*100)</f>
        <v>0</v>
      </c>
      <c r="AL56" s="28">
        <f>IF(患者数!AL56=0,"-",患者数!AL56/患者数!$AJ56*100)</f>
        <v>0.14456396955652878</v>
      </c>
      <c r="AM56" s="28" t="s">
        <v>76</v>
      </c>
      <c r="AN56" s="28">
        <f>IF(患者数!$E56=0,"…",患者数!AN56/患者数!$E56*100)</f>
        <v>0.52813152178542533</v>
      </c>
      <c r="AO56" s="28" t="s">
        <v>76</v>
      </c>
      <c r="AP56" s="27">
        <f>+患者数!AP56</f>
        <v>47241</v>
      </c>
      <c r="AQ56" s="28">
        <f>IF(患者数!$AP56=0,"…",患者数!AQ56/患者数!$AP56*100)</f>
        <v>1.6511081475836666</v>
      </c>
      <c r="AR56" s="28">
        <f>IF(患者数!$AP56=0,"…",患者数!AR56/患者数!$AP56*100)</f>
        <v>0.14182595626680214</v>
      </c>
      <c r="AS56" s="28">
        <f>IF($E56=0,"…",患者数!AS56/患者数!$E56*100)</f>
        <v>2.1955790280676348</v>
      </c>
      <c r="AT56" s="28">
        <f>IF($E56=0,"…",患者数!AT56/患者数!$E56*100)</f>
        <v>0.50044720814344734</v>
      </c>
      <c r="AU56" s="28">
        <f>IF($E56=0,"…",患者数!AU56/患者数!$E56*100)</f>
        <v>7.8793815750244897E-2</v>
      </c>
      <c r="AV56" s="28">
        <f>IF($E56=0,"…",患者数!AV56/患者数!$E56*100)</f>
        <v>0.97746922782060564</v>
      </c>
      <c r="AW56" s="29">
        <f>+患者数!AW56</f>
        <v>46622</v>
      </c>
      <c r="AX56" s="28">
        <f>IF($AW56=0,"…",患者数!AX56/$AW56*100)</f>
        <v>16.052507399939941</v>
      </c>
      <c r="AY56" s="28">
        <f>IF($AW56=0,"…",患者数!AY56/$AW56*100)</f>
        <v>9.9738320964351583</v>
      </c>
      <c r="AZ56" s="28">
        <f>IF($AW56=0,"…",患者数!AZ56/$AW56*100)</f>
        <v>9.6285015657843935</v>
      </c>
      <c r="BA56" s="28">
        <f>IF($AW56=0,"…",患者数!BA56/$AW56*100)</f>
        <v>1.4435245163227661</v>
      </c>
      <c r="BB56" s="28">
        <f>IF($AW56=0,"…",患者数!BB56/$AW56*100)</f>
        <v>7.2519411436660812</v>
      </c>
      <c r="BC56" s="28">
        <f>IF($AW56=0,"…",患者数!BC56/$AW56*100)</f>
        <v>4.023851400626314</v>
      </c>
      <c r="BD56" s="28">
        <f>IF($AW56=0,"…",患者数!BD56/$AW56*100)</f>
        <v>0.19304191154390632</v>
      </c>
      <c r="BE56" s="28">
        <f>IF($AW56=0,"…",患者数!BE56/$AW56*100)</f>
        <v>3.6828106902320794</v>
      </c>
      <c r="BF56" s="28">
        <f>IF($AW56=0,"…",患者数!BF56/$AW56*100)</f>
        <v>1.8682167217193599</v>
      </c>
      <c r="BG56" s="28">
        <f>IF($AW56=0,"…",患者数!BG56/$AW56*100)</f>
        <v>17.777015143065505</v>
      </c>
      <c r="BH56" s="28">
        <f>IF($AW56=0,"…",患者数!BH56/$AW56)</f>
        <v>0.12511260778173394</v>
      </c>
      <c r="BI56" s="28">
        <f>IF($AW56=0,"…",患者数!BI56/$AW56)</f>
        <v>2.8527304705932822E-3</v>
      </c>
      <c r="BJ56" s="28">
        <f>IF($AW56=0,"…",患者数!BJ56/$AW56)</f>
        <v>0.25884775427909573</v>
      </c>
    </row>
    <row r="57" spans="1:62" s="16" customFormat="1" ht="18" customHeight="1" x14ac:dyDescent="0.15">
      <c r="A57" s="93"/>
      <c r="B57" s="96"/>
      <c r="C57" s="30" t="s">
        <v>82</v>
      </c>
      <c r="D57" s="31">
        <f>+患者数!D57</f>
        <v>291199</v>
      </c>
      <c r="E57" s="31">
        <f>+患者数!E57</f>
        <v>287263</v>
      </c>
      <c r="F57" s="32">
        <f>IF($E57=0,"…",患者数!F57/患者数!$E57*100)</f>
        <v>8.0066002234885802E-2</v>
      </c>
      <c r="G57" s="36">
        <f>IF($E57=0,"…",患者数!G57/患者数!$E57*100)</f>
        <v>1.0791504649049826</v>
      </c>
      <c r="H57" s="36">
        <f>IF($E57=0,"…",患者数!H57/患者数!$E57*100)</f>
        <v>1.0342438810428074</v>
      </c>
      <c r="I57" s="32">
        <f>IF($E57=0,"…",患者数!I57/患者数!$E57*100)</f>
        <v>0.6836940364752857</v>
      </c>
      <c r="J57" s="32">
        <f>IF($E57=0,"…",患者数!J57/患者数!$E57*100)</f>
        <v>5.1868844926078191E-2</v>
      </c>
      <c r="K57" s="32">
        <f>IF($E57=0,"…",患者数!K57/患者数!$E57*100)</f>
        <v>0.13263107326735429</v>
      </c>
      <c r="L57" s="31">
        <f>+患者数!L57</f>
        <v>264644</v>
      </c>
      <c r="M57" s="32">
        <f>IF((患者数!$L57+患者数!$R57)=0,"…",患者数!M57/(患者数!$L57+患者数!$R57)*100)</f>
        <v>53.645336432548696</v>
      </c>
      <c r="N57" s="32">
        <f>IF((患者数!$L57+患者数!$R57)=0,"…",患者数!N57/(患者数!$L57+患者数!$R57)*100)</f>
        <v>13.756006175302261</v>
      </c>
      <c r="O57" s="32">
        <f>IF((患者数!$L57+患者数!$R57)=0,"…",患者数!O57/(患者数!$L57+患者数!$R57)*100)</f>
        <v>13.981855713021909</v>
      </c>
      <c r="P57" s="32">
        <f>IF((患者数!$L57+患者数!$R57)=0,"…",患者数!P57/(患者数!$L57+患者数!$R57)*100)</f>
        <v>10.428975350830024</v>
      </c>
      <c r="Q57" s="32">
        <f>IF((患者数!$L57+患者数!$R57)=0,"…",患者数!Q57/(患者数!$L57+患者数!$R57)*100)</f>
        <v>7.7531266804281076</v>
      </c>
      <c r="R57" s="32">
        <f>IF((患者数!$L57+患者数!$R57)=0,"…",患者数!R57/(患者数!$L57+患者数!$R57)*100)</f>
        <v>8.187826328297108</v>
      </c>
      <c r="S57" s="31">
        <f>+患者数!S57</f>
        <v>286511</v>
      </c>
      <c r="T57" s="32">
        <f>IF(患者数!$S57=0,"…",患者数!T57/患者数!$S57*100)</f>
        <v>8.9225195542230491</v>
      </c>
      <c r="U57" s="32">
        <f>IF(患者数!$S57=0,"…",患者数!U57/患者数!$S57*100)</f>
        <v>4.5722502800939584E-2</v>
      </c>
      <c r="V57" s="32">
        <f>IF(患者数!$S57=0,"…",患者数!V57/患者数!$S57*100)</f>
        <v>6.9571499872605251</v>
      </c>
      <c r="W57" s="32">
        <f>IF(患者数!$S57=0,"…",患者数!W57/患者数!$S57*100)</f>
        <v>2.3461577391443957</v>
      </c>
      <c r="X57" s="31">
        <f>+患者数!X57</f>
        <v>191276</v>
      </c>
      <c r="Y57" s="32">
        <f>IF(患者数!$X57=0,"…",患者数!Y57/患者数!$X57*100)</f>
        <v>0.69794433175097759</v>
      </c>
      <c r="Z57" s="31">
        <f>+患者数!Z57</f>
        <v>286857</v>
      </c>
      <c r="AA57" s="32">
        <f>IF(患者数!$Z57=0,"…",患者数!AA57/患者数!$Z57*100)</f>
        <v>8.4658906702642778</v>
      </c>
      <c r="AB57" s="32">
        <f>IF(患者数!$Z57=0,"…",患者数!AB57/患者数!$Z57*100)</f>
        <v>15.792189139536426</v>
      </c>
      <c r="AC57" s="32">
        <f>IF(患者数!$Z57=0,"…",患者数!AC57/患者数!$Z57*100)</f>
        <v>13.773064628020231</v>
      </c>
      <c r="AD57" s="32">
        <f>IF(患者数!$Z57=0,"…",患者数!AD57/患者数!$Z57*100)</f>
        <v>2.4628996329181438</v>
      </c>
      <c r="AE57" s="32">
        <f>IF(患者数!$Z57=0,"…",患者数!AE57/患者数!$Z57*100)</f>
        <v>0.1826694136799869</v>
      </c>
      <c r="AF57" s="32">
        <f>IF($E57=0,"…",患者数!AF57/患者数!$E57*100)</f>
        <v>4.3862244702589613E-2</v>
      </c>
      <c r="AG57" s="32">
        <f>IF($E57=0,"…",患者数!AG57/患者数!$E57*100)</f>
        <v>4.0948538447346161</v>
      </c>
      <c r="AH57" s="32">
        <f>IF($E57=0,"…",患者数!AH57/患者数!$E57*100)</f>
        <v>0.60397614729359506</v>
      </c>
      <c r="AI57" s="32">
        <f>IF($E57=0,"…",患者数!AI57/患者数!$E57*100)</f>
        <v>0.43305263817477363</v>
      </c>
      <c r="AJ57" s="31">
        <f>+患者数!AJ57</f>
        <v>286917</v>
      </c>
      <c r="AK57" s="41">
        <f>IF(患者数!E57=0,"…",患者数!AK57/患者数!$E57*100)</f>
        <v>0</v>
      </c>
      <c r="AL57" s="32">
        <f>IF(患者数!AL57=0,"-",患者数!AL57/患者数!$AJ57*100)</f>
        <v>0.20005785645326002</v>
      </c>
      <c r="AM57" s="31">
        <f>+患者数!AM57</f>
        <v>48944</v>
      </c>
      <c r="AN57" s="33">
        <f>IF(患者数!$E57=0,"…",患者数!AN57/患者数!$E57*100)</f>
        <v>0.70353648050740958</v>
      </c>
      <c r="AO57" s="32">
        <f>IF(患者数!$AM57=0,"…",患者数!AO57/患者数!$AM57*100)</f>
        <v>1.1809414841451455</v>
      </c>
      <c r="AP57" s="31">
        <f>+患者数!AP57</f>
        <v>288663.33999999997</v>
      </c>
      <c r="AQ57" s="32">
        <f>IF(患者数!$AP57=0,"…",患者数!AQ57/患者数!$AP57*100)</f>
        <v>0.75866925117682082</v>
      </c>
      <c r="AR57" s="32">
        <f>IF(患者数!$AP57=0,"…",患者数!AR57/患者数!$AP57*100)</f>
        <v>7.517407648647037E-2</v>
      </c>
      <c r="AS57" s="32">
        <f>IF($E57=0,"…",患者数!AS57/患者数!$E57*100)</f>
        <v>2.4521083467066767</v>
      </c>
      <c r="AT57" s="32">
        <f>IF($E57=0,"…",患者数!AT57/患者数!$E57*100)</f>
        <v>0.35994889700379096</v>
      </c>
      <c r="AU57" s="32">
        <f>IF($E57=0,"…",患者数!AU57/患者数!$E57*100)</f>
        <v>0.11870655113954809</v>
      </c>
      <c r="AV57" s="32">
        <f>IF($E57=0,"…",患者数!AV57/患者数!$E57*100)</f>
        <v>1.0586117947664684</v>
      </c>
      <c r="AW57" s="35">
        <f>+患者数!AW57</f>
        <v>286364</v>
      </c>
      <c r="AX57" s="32">
        <f>IF($AW57=0,"…",患者数!AX57/$AW57*100)</f>
        <v>17.105851294157087</v>
      </c>
      <c r="AY57" s="32">
        <f>IF($AW57=0,"…",患者数!AY57/$AW57*100)</f>
        <v>12.632174435334051</v>
      </c>
      <c r="AZ57" s="32">
        <f>IF($AW57=0,"…",患者数!AZ57/$AW57*100)</f>
        <v>7.7418949309270717</v>
      </c>
      <c r="BA57" s="32">
        <f>IF($AW57=0,"…",患者数!BA57/$AW57*100)</f>
        <v>0.94599879873168402</v>
      </c>
      <c r="BB57" s="32">
        <f>IF($AW57=0,"…",患者数!BB57/$AW57*100)</f>
        <v>5.5485326367839534</v>
      </c>
      <c r="BC57" s="32">
        <f>IF($AW57=0,"…",患者数!BC57/$AW57*100)</f>
        <v>3.6258049196128002</v>
      </c>
      <c r="BD57" s="32">
        <f>IF($AW57=0,"…",患者数!BD57/$AW57*100)</f>
        <v>0.11803159615035409</v>
      </c>
      <c r="BE57" s="32">
        <f>IF($AW57=0,"…",患者数!BE57/$AW57*100)</f>
        <v>2.991646994733975</v>
      </c>
      <c r="BF57" s="32">
        <f>IF($AW57=0,"…",患者数!BF57/$AW57*100)</f>
        <v>1.9876800156444245</v>
      </c>
      <c r="BG57" s="32">
        <f>IF($AW57=0,"…",患者数!BG57/$AW57*100)</f>
        <v>9.2441787375508095</v>
      </c>
      <c r="BH57" s="36"/>
      <c r="BI57" s="36"/>
      <c r="BJ57" s="36"/>
    </row>
    <row r="58" spans="1:62" s="16" customFormat="1" ht="18" customHeight="1" x14ac:dyDescent="0.15">
      <c r="A58" s="93"/>
      <c r="B58" s="92" t="s">
        <v>83</v>
      </c>
      <c r="C58" s="22" t="s">
        <v>75</v>
      </c>
      <c r="D58" s="23">
        <f>+患者数!D58</f>
        <v>37596</v>
      </c>
      <c r="E58" s="23">
        <f>+患者数!E58</f>
        <v>36356</v>
      </c>
      <c r="F58" s="24">
        <f>IF($E58=0,"…",患者数!F58/患者数!$E58*100)</f>
        <v>0.14853119155022554</v>
      </c>
      <c r="G58" s="24">
        <f>IF($E58=0,"…",患者数!G58/患者数!$E58*100)</f>
        <v>0.58587303333700069</v>
      </c>
      <c r="H58" s="24">
        <f>IF($E58=0,"…",患者数!H58/患者数!$E58*100)</f>
        <v>2.9073605457145999</v>
      </c>
      <c r="I58" s="24">
        <f>IF($E58=0,"…",患者数!I58/患者数!$E58*100)</f>
        <v>2.6763120255253603</v>
      </c>
      <c r="J58" s="24">
        <f>IF($E58=0,"…",患者数!J58/患者数!$E58*100)</f>
        <v>2.7505776213004731E-2</v>
      </c>
      <c r="K58" s="24">
        <f>IF($E58=0,"…",患者数!K58/患者数!$E58*100)</f>
        <v>0.2145450544614369</v>
      </c>
      <c r="L58" s="23">
        <f>+患者数!L58</f>
        <v>29827</v>
      </c>
      <c r="M58" s="24">
        <f>IF((患者数!$L58+患者数!$R58)=0,"…",患者数!M58/(患者数!$L58+患者数!$R58)*100)</f>
        <v>33.000027171697958</v>
      </c>
      <c r="N58" s="24">
        <f>IF((患者数!$L58+患者数!$R58)=0,"…",患者数!N58/(患者数!$L58+患者数!$R58)*100)</f>
        <v>11.553405972339212</v>
      </c>
      <c r="O58" s="24">
        <f>IF((患者数!$L58+患者数!$R58)=0,"…",患者数!O58/(患者数!$L58+患者数!$R58)*100)</f>
        <v>16.767654810749125</v>
      </c>
      <c r="P58" s="24">
        <f>IF((患者数!$L58+患者数!$R58)=0,"…",患者数!P58/(患者数!$L58+患者数!$R58)*100)</f>
        <v>19.723935548732442</v>
      </c>
      <c r="Q58" s="24">
        <f>IF((患者数!$L58+患者数!$R58)=0,"…",患者数!Q58/(患者数!$L58+患者数!$R58)*100)</f>
        <v>15.375050946933671</v>
      </c>
      <c r="R58" s="24">
        <f>IF((患者数!$L58+患者数!$R58)=0,"…",患者数!R58/(患者数!$L58+患者数!$R58)*100)</f>
        <v>18.954976496481265</v>
      </c>
      <c r="S58" s="23">
        <f>+患者数!S58</f>
        <v>36113</v>
      </c>
      <c r="T58" s="24">
        <f>IF(患者数!$S58=0,"…",患者数!T58/患者数!$S58*100)</f>
        <v>10.536371943621409</v>
      </c>
      <c r="U58" s="24">
        <f>IF(患者数!$S58=0,"…",患者数!U58/患者数!$S58*100)</f>
        <v>3.3229031096834935E-2</v>
      </c>
      <c r="V58" s="24">
        <f>IF(患者数!$S58=0,"…",患者数!V58/患者数!$S58*100)</f>
        <v>8.7115443192202253</v>
      </c>
      <c r="W58" s="24">
        <f>IF(患者数!$S58=0,"…",患者数!W58/患者数!$S58*100)</f>
        <v>2.1709633649932156</v>
      </c>
      <c r="X58" s="23">
        <f>+患者数!X58</f>
        <v>36719</v>
      </c>
      <c r="Y58" s="24">
        <f>IF(患者数!$X58=0,"…",患者数!Y58/患者数!$X58*100)</f>
        <v>0.43574171409896778</v>
      </c>
      <c r="Z58" s="23">
        <f>+患者数!Z58</f>
        <v>36163</v>
      </c>
      <c r="AA58" s="24">
        <f>IF(患者数!$Z58=0,"…",患者数!AA58/患者数!$Z58*100)</f>
        <v>6.5425987888172994</v>
      </c>
      <c r="AB58" s="24">
        <f>IF(患者数!$Z58=0,"…",患者数!AB58/患者数!$Z58*100)</f>
        <v>16.740867737742999</v>
      </c>
      <c r="AC58" s="24">
        <f>IF(患者数!$Z58=0,"…",患者数!AC58/患者数!$Z58*100)</f>
        <v>15.629234300251637</v>
      </c>
      <c r="AD58" s="24">
        <f>IF(患者数!$Z58=0,"…",患者数!AD58/患者数!$Z58*100)</f>
        <v>1.6149102674003817</v>
      </c>
      <c r="AE58" s="24">
        <f>IF(患者数!$Z58=0,"…",患者数!AE58/患者数!$Z58*100)</f>
        <v>0.11890606420927466</v>
      </c>
      <c r="AF58" s="24">
        <f>IF($E58=0,"…",患者数!AF58/患者数!$E58*100)</f>
        <v>3.5757509076906148E-2</v>
      </c>
      <c r="AG58" s="24">
        <f>IF($E58=0,"…",患者数!AG58/患者数!$E58*100)</f>
        <v>4.0543514137968977</v>
      </c>
      <c r="AH58" s="24">
        <f>IF($E58=0,"…",患者数!AH58/患者数!$E58*100)</f>
        <v>0.52811090328969079</v>
      </c>
      <c r="AI58" s="24">
        <f>IF($E58=0,"…",患者数!AI58/患者数!$E58*100)</f>
        <v>0.15953350203542746</v>
      </c>
      <c r="AJ58" s="23">
        <f>+患者数!AJ58</f>
        <v>36675</v>
      </c>
      <c r="AK58" s="65">
        <f>IF(患者数!E58=0,"…",患者数!AK58/患者数!$E58*100)</f>
        <v>0</v>
      </c>
      <c r="AL58" s="24">
        <f>IF(患者数!AL58=0,"-",患者数!AL58/患者数!$AJ58*100)</f>
        <v>0.17723244717109748</v>
      </c>
      <c r="AM58" s="23">
        <f>+患者数!AM58</f>
        <v>36629</v>
      </c>
      <c r="AN58" s="24">
        <f>IF(患者数!$E58=0,"…",患者数!AN58/患者数!$E58*100)</f>
        <v>1.1222356694905931</v>
      </c>
      <c r="AO58" s="24">
        <f>IF(患者数!$AM58=0,"…",患者数!AO58/患者数!$AM58*100)</f>
        <v>1.8373419967785087</v>
      </c>
      <c r="AP58" s="23">
        <f>+患者数!AP58</f>
        <v>36758</v>
      </c>
      <c r="AQ58" s="24">
        <f>IF(患者数!$AP58=0,"…",患者数!AQ58/患者数!$AP58*100)</f>
        <v>1.9152293378312206</v>
      </c>
      <c r="AR58" s="24">
        <f>IF(患者数!$AP58=0,"…",患者数!AR58/患者数!$AP58*100)</f>
        <v>0.15778878067359486</v>
      </c>
      <c r="AS58" s="24">
        <f>IF($E58=0,"…",患者数!AS58/患者数!$E58*100)</f>
        <v>2.0711849488392562</v>
      </c>
      <c r="AT58" s="24">
        <f>IF($E58=0,"…",患者数!AT58/患者数!$E58*100)</f>
        <v>0.49235339421278468</v>
      </c>
      <c r="AU58" s="24">
        <f>IF($E58=0,"…",患者数!AU58/患者数!$E58*100)</f>
        <v>3.8508086698206621E-2</v>
      </c>
      <c r="AV58" s="24">
        <f>IF($E58=0,"…",患者数!AV58/患者数!$E58*100)</f>
        <v>1.4358015183188471</v>
      </c>
      <c r="AW58" s="25">
        <f>+患者数!AW58</f>
        <v>36240</v>
      </c>
      <c r="AX58" s="24">
        <f>IF($AW58=0,"…",患者数!AX58/$AW58*100)</f>
        <v>16.327262693156733</v>
      </c>
      <c r="AY58" s="24">
        <f>IF($AW58=0,"…",患者数!AY58/$AW58*100)</f>
        <v>10</v>
      </c>
      <c r="AZ58" s="24">
        <f>IF($AW58=0,"…",患者数!AZ58/$AW58*100)</f>
        <v>12.480684326710817</v>
      </c>
      <c r="BA58" s="24">
        <f>IF($AW58=0,"…",患者数!BA58/$AW58*100)</f>
        <v>1.9094922737306845</v>
      </c>
      <c r="BB58" s="24">
        <f>IF($AW58=0,"…",患者数!BB58/$AW58*100)</f>
        <v>11.735651214128035</v>
      </c>
      <c r="BC58" s="24">
        <f>IF($AW58=0,"…",患者数!BC58/$AW58*100)</f>
        <v>4.9006622516556293</v>
      </c>
      <c r="BD58" s="24">
        <f>IF($AW58=0,"…",患者数!BD58/$AW58*100)</f>
        <v>0.19315673289183224</v>
      </c>
      <c r="BE58" s="24">
        <f>IF($AW58=0,"…",患者数!BE58/$AW58*100)</f>
        <v>4.0204194260485648</v>
      </c>
      <c r="BF58" s="24">
        <f>IF($AW58=0,"…",患者数!BF58/$AW58*100)</f>
        <v>1.2803532008830023</v>
      </c>
      <c r="BG58" s="24">
        <f>IF($AW58=0,"…",患者数!BG58/$AW58*100)</f>
        <v>23.515452538631347</v>
      </c>
      <c r="BH58" s="33">
        <f>IF($AW58=0,"…",患者数!BH58/$AW58)</f>
        <v>0.18206401766004415</v>
      </c>
      <c r="BI58" s="33">
        <f>IF($AW58=0,"…",患者数!BI58/$AW58)</f>
        <v>1.3714128035320088E-2</v>
      </c>
      <c r="BJ58" s="33">
        <f>IF($AW58=0,"…",患者数!BJ58/$AW58)</f>
        <v>0.4036699779249448</v>
      </c>
    </row>
    <row r="59" spans="1:62" s="16" customFormat="1" ht="18" customHeight="1" x14ac:dyDescent="0.15">
      <c r="A59" s="93"/>
      <c r="B59" s="93"/>
      <c r="C59" s="26" t="s">
        <v>77</v>
      </c>
      <c r="D59" s="27">
        <f>+患者数!D59</f>
        <v>37887</v>
      </c>
      <c r="E59" s="27">
        <f>+患者数!E59</f>
        <v>35666</v>
      </c>
      <c r="F59" s="28">
        <f>IF($E59=0,"…",患者数!F59/患者数!$E59*100)</f>
        <v>0.15701228060337577</v>
      </c>
      <c r="G59" s="28">
        <f>IF($E59=0,"…",患者数!G59/患者数!$E59*100)</f>
        <v>0.64487186676386477</v>
      </c>
      <c r="H59" s="28">
        <f>IF($E59=0,"…",患者数!H59/患者数!$E59*100)</f>
        <v>2.8065945157853416</v>
      </c>
      <c r="I59" s="28">
        <f>IF($E59=0,"…",患者数!I59/患者数!$E59*100)</f>
        <v>2.5654685134301576</v>
      </c>
      <c r="J59" s="28">
        <f>IF($E59=0,"…",患者数!J59/患者数!$E59*100)</f>
        <v>5.0468233051085068E-2</v>
      </c>
      <c r="K59" s="28">
        <f>IF($E59=0,"…",患者数!K59/患者数!$E59*100)</f>
        <v>0.24673358380530477</v>
      </c>
      <c r="L59" s="27">
        <f>+患者数!L59</f>
        <v>27203</v>
      </c>
      <c r="M59" s="28">
        <f>IF((患者数!$L59+患者数!$R59)=0,"…",患者数!M59/(患者数!$L59+患者数!$R59)*100)</f>
        <v>27.256731091498153</v>
      </c>
      <c r="N59" s="28">
        <f>IF((患者数!$L59+患者数!$R59)=0,"…",患者数!N59/(患者数!$L59+患者数!$R59)*100)</f>
        <v>10.40945145793766</v>
      </c>
      <c r="O59" s="28">
        <f>IF((患者数!$L59+患者数!$R59)=0,"…",患者数!O59/(患者数!$L59+患者数!$R59)*100)</f>
        <v>17.23829739693889</v>
      </c>
      <c r="P59" s="28">
        <f>IF((患者数!$L59+患者数!$R59)=0,"…",患者数!P59/(患者数!$L59+患者数!$R59)*100)</f>
        <v>21.073064462071279</v>
      </c>
      <c r="Q59" s="28">
        <f>IF((患者数!$L59+患者数!$R59)=0,"…",患者数!Q59/(患者数!$L59+患者数!$R59)*100)</f>
        <v>16.763490112836553</v>
      </c>
      <c r="R59" s="28">
        <f>IF((患者数!$L59+患者数!$R59)=0,"…",患者数!R59/(患者数!$L59+患者数!$R59)*100)</f>
        <v>24.022455591554014</v>
      </c>
      <c r="S59" s="27">
        <f>+患者数!S59</f>
        <v>35194</v>
      </c>
      <c r="T59" s="28">
        <f>IF(患者数!$S59=0,"…",患者数!T59/患者数!$S59*100)</f>
        <v>11.189407285332727</v>
      </c>
      <c r="U59" s="28">
        <f>IF(患者数!$S59=0,"…",患者数!U59/患者数!$S59*100)</f>
        <v>3.6938114451326928E-2</v>
      </c>
      <c r="V59" s="28">
        <f>IF(患者数!$S59=0,"…",患者数!V59/患者数!$S59*100)</f>
        <v>9.657896232312325</v>
      </c>
      <c r="W59" s="28">
        <f>IF(患者数!$S59=0,"…",患者数!W59/患者数!$S59*100)</f>
        <v>1.9349889185656646</v>
      </c>
      <c r="X59" s="27" t="str">
        <f>+患者数!X59</f>
        <v>…</v>
      </c>
      <c r="Y59" s="28" t="s">
        <v>76</v>
      </c>
      <c r="Z59" s="27">
        <f>+患者数!Z59</f>
        <v>35277</v>
      </c>
      <c r="AA59" s="28">
        <f>IF(患者数!$Z59=0,"…",患者数!AA59/患者数!$Z59*100)</f>
        <v>5.7034328315899874</v>
      </c>
      <c r="AB59" s="28">
        <f>IF(患者数!$Z59=0,"…",患者数!AB59/患者数!$Z59*100)</f>
        <v>18.278198259489187</v>
      </c>
      <c r="AC59" s="28">
        <f>IF(患者数!$Z59=0,"…",患者数!AC59/患者数!$Z59*100)</f>
        <v>17.36258752161465</v>
      </c>
      <c r="AD59" s="28">
        <f>IF(患者数!$Z59=0,"…",患者数!AD59/患者数!$Z59*100)</f>
        <v>1.5704283244040027</v>
      </c>
      <c r="AE59" s="28">
        <f>IF(患者数!$Z59=0,"…",患者数!AE59/患者数!$Z59*100)</f>
        <v>0.14740482467329988</v>
      </c>
      <c r="AF59" s="28">
        <f>IF($E59=0,"…",患者数!AF59/患者数!$E59*100)</f>
        <v>1.9626535075421971E-2</v>
      </c>
      <c r="AG59" s="28">
        <f>IF($E59=0,"…",患者数!AG59/患者数!$E59*100)</f>
        <v>3.9281108058094545</v>
      </c>
      <c r="AH59" s="28">
        <f>IF($E59=0,"…",患者数!AH59/患者数!$E59*100)</f>
        <v>0.51589749341109181</v>
      </c>
      <c r="AI59" s="28">
        <f>IF($E59=0,"…",患者数!AI59/患者数!$E59*100)</f>
        <v>0.1822463971289183</v>
      </c>
      <c r="AJ59" s="27">
        <f>+患者数!AJ59</f>
        <v>36610</v>
      </c>
      <c r="AK59" s="31">
        <f>IF(患者数!E59=0,"…",患者数!AK59/患者数!$E59*100)</f>
        <v>0</v>
      </c>
      <c r="AL59" s="28">
        <f>IF(患者数!AL59=0,"-",患者数!AL59/患者数!$AJ59*100)</f>
        <v>0.11199125921879267</v>
      </c>
      <c r="AM59" s="28" t="s">
        <v>76</v>
      </c>
      <c r="AN59" s="28">
        <f>IF(患者数!$E59=0,"…",患者数!AN59/患者数!$E59*100)</f>
        <v>0.60842258733808108</v>
      </c>
      <c r="AO59" s="28" t="s">
        <v>76</v>
      </c>
      <c r="AP59" s="27">
        <f>+患者数!AP59</f>
        <v>36317</v>
      </c>
      <c r="AQ59" s="28">
        <f>IF(患者数!$AP59=0,"…",患者数!AQ59/患者数!$AP59*100)</f>
        <v>1.7457389101522705</v>
      </c>
      <c r="AR59" s="28">
        <f>IF(患者数!$AP59=0,"…",患者数!AR59/患者数!$AP59*100)</f>
        <v>0.18448660406971942</v>
      </c>
      <c r="AS59" s="28">
        <f>IF($E59=0,"…",患者数!AS59/患者数!$E59*100)</f>
        <v>2.2009757191723209</v>
      </c>
      <c r="AT59" s="28">
        <f>IF($E59=0,"…",患者数!AT59/患者数!$E59*100)</f>
        <v>0.45701788818482586</v>
      </c>
      <c r="AU59" s="28">
        <f>IF($E59=0,"…",患者数!AU59/患者数!$E59*100)</f>
        <v>6.1683395951326193E-2</v>
      </c>
      <c r="AV59" s="28">
        <f>IF($E59=0,"…",患者数!AV59/患者数!$E59*100)</f>
        <v>1.4523635955812257</v>
      </c>
      <c r="AW59" s="29">
        <f>+患者数!AW59</f>
        <v>35442</v>
      </c>
      <c r="AX59" s="28">
        <f>IF($AW59=0,"…",患者数!AX59/$AW59*100)</f>
        <v>18.554257660402911</v>
      </c>
      <c r="AY59" s="28">
        <f>IF($AW59=0,"…",患者数!AY59/$AW59*100)</f>
        <v>10.682241408498392</v>
      </c>
      <c r="AZ59" s="28">
        <f>IF($AW59=0,"…",患者数!AZ59/$AW59*100)</f>
        <v>14.242988544664522</v>
      </c>
      <c r="BA59" s="28">
        <f>IF($AW59=0,"…",患者数!BA59/$AW59*100)</f>
        <v>2.2854240731335702</v>
      </c>
      <c r="BB59" s="28">
        <f>IF($AW59=0,"…",患者数!BB59/$AW59*100)</f>
        <v>11.855990068280571</v>
      </c>
      <c r="BC59" s="28">
        <f>IF($AW59=0,"…",患者数!BC59/$AW59*100)</f>
        <v>5.0984707409288417</v>
      </c>
      <c r="BD59" s="28">
        <f>IF($AW59=0,"…",患者数!BD59/$AW59*100)</f>
        <v>0.2200778737091586</v>
      </c>
      <c r="BE59" s="28">
        <f>IF($AW59=0,"…",患者数!BE59/$AW59*100)</f>
        <v>4.2350883133006034</v>
      </c>
      <c r="BF59" s="28">
        <f>IF($AW59=0,"…",患者数!BF59/$AW59*100)</f>
        <v>1.351503865470346</v>
      </c>
      <c r="BG59" s="28">
        <f>IF($AW59=0,"…",患者数!BG59/$AW59*100)</f>
        <v>27.419445855200049</v>
      </c>
      <c r="BH59" s="28" t="s">
        <v>76</v>
      </c>
      <c r="BI59" s="28" t="s">
        <v>76</v>
      </c>
      <c r="BJ59" s="28" t="s">
        <v>76</v>
      </c>
    </row>
    <row r="60" spans="1:62" s="16" customFormat="1" ht="18" customHeight="1" x14ac:dyDescent="0.15">
      <c r="A60" s="93"/>
      <c r="B60" s="93"/>
      <c r="C60" s="26" t="s">
        <v>78</v>
      </c>
      <c r="D60" s="27">
        <f>+患者数!D60</f>
        <v>37828</v>
      </c>
      <c r="E60" s="27">
        <f>+患者数!E60</f>
        <v>35398</v>
      </c>
      <c r="F60" s="28">
        <f>IF($E60=0,"…",患者数!F60/患者数!$E60*100)</f>
        <v>0.13277586304310979</v>
      </c>
      <c r="G60" s="28">
        <f>IF($E60=0,"…",患者数!G60/患者数!$E60*100)</f>
        <v>0.62997909486411663</v>
      </c>
      <c r="H60" s="28">
        <f>IF($E60=0,"…",患者数!H60/患者数!$E60*100)</f>
        <v>2.7261427199276795</v>
      </c>
      <c r="I60" s="28">
        <f>IF($E60=0,"…",患者数!I60/患者数!$E60*100)</f>
        <v>2.4125656816769312</v>
      </c>
      <c r="J60" s="28">
        <f>IF($E60=0,"…",患者数!J60/患者数!$E60*100)</f>
        <v>3.1075201988812924E-2</v>
      </c>
      <c r="K60" s="28">
        <f>IF($E60=0,"…",患者数!K60/患者数!$E60*100)</f>
        <v>0.31075201988812928</v>
      </c>
      <c r="L60" s="27">
        <f>+患者数!L60</f>
        <v>24978</v>
      </c>
      <c r="M60" s="28">
        <f>IF((患者数!$L60+患者数!$R60)=0,"…",患者数!M60/(患者数!$L60+患者数!$R60)*100)</f>
        <v>23.567780615077165</v>
      </c>
      <c r="N60" s="28">
        <f>IF((患者数!$L60+患者数!$R60)=0,"…",患者数!N60/(患者数!$L60+患者数!$R60)*100)</f>
        <v>9.165093815920951</v>
      </c>
      <c r="O60" s="28">
        <f>IF((患者数!$L60+患者数!$R60)=0,"…",患者数!O60/(患者数!$L60+患者数!$R60)*100)</f>
        <v>15.887642944376596</v>
      </c>
      <c r="P60" s="28">
        <f>IF((患者数!$L60+患者数!$R60)=0,"…",患者数!P60/(患者数!$L60+患者数!$R60)*100)</f>
        <v>20.708893083157545</v>
      </c>
      <c r="Q60" s="28">
        <f>IF((患者数!$L60+患者数!$R60)=0,"…",患者数!Q60/(患者数!$L60+患者数!$R60)*100)</f>
        <v>17.536360608415677</v>
      </c>
      <c r="R60" s="28">
        <f>IF((患者数!$L60+患者数!$R60)=0,"…",患者数!R60/(患者数!$L60+患者数!$R60)*100)</f>
        <v>30.670589541467745</v>
      </c>
      <c r="S60" s="27">
        <f>+患者数!S60</f>
        <v>34977</v>
      </c>
      <c r="T60" s="28">
        <f>IF(患者数!$S60=0,"…",患者数!T60/患者数!$S60*100)</f>
        <v>10.681304857477771</v>
      </c>
      <c r="U60" s="28">
        <f>IF(患者数!$S60=0,"…",患者数!U60/患者数!$S60*100)</f>
        <v>3.1449238070732195E-2</v>
      </c>
      <c r="V60" s="28">
        <f>IF(患者数!$S60=0,"…",患者数!V60/患者数!$S60*100)</f>
        <v>9.0516625210852855</v>
      </c>
      <c r="W60" s="28">
        <f>IF(患者数!$S60=0,"…",患者数!W60/患者数!$S60*100)</f>
        <v>1.9355576521714268</v>
      </c>
      <c r="X60" s="27">
        <f>+患者数!X60</f>
        <v>36054</v>
      </c>
      <c r="Y60" s="28">
        <f>IF(患者数!$X60=0,"…",患者数!Y60/患者数!$X60*100)</f>
        <v>0.41881622011427305</v>
      </c>
      <c r="Z60" s="27">
        <f>+患者数!Z60</f>
        <v>35055</v>
      </c>
      <c r="AA60" s="28">
        <f>IF(患者数!$Z60=0,"…",患者数!AA60/患者数!$Z60*100)</f>
        <v>4.5357295678219938</v>
      </c>
      <c r="AB60" s="28">
        <f>IF(患者数!$Z60=0,"…",患者数!AB60/患者数!$Z60*100)</f>
        <v>17.820567679361005</v>
      </c>
      <c r="AC60" s="28">
        <f>IF(患者数!$Z60=0,"…",患者数!AC60/患者数!$Z60*100)</f>
        <v>16.77934674083583</v>
      </c>
      <c r="AD60" s="28">
        <f>IF(患者数!$Z60=0,"…",患者数!AD60/患者数!$Z60*100)</f>
        <v>1.4634146341463417</v>
      </c>
      <c r="AE60" s="28">
        <f>IF(患者数!$Z60=0,"…",患者数!AE60/患者数!$Z60*100)</f>
        <v>8.5579803166452723E-2</v>
      </c>
      <c r="AF60" s="28">
        <f>IF($E60=0,"…",患者数!AF60/患者数!$E60*100)</f>
        <v>4.2375275439290358E-2</v>
      </c>
      <c r="AG60" s="28">
        <f>IF($E60=0,"…",患者数!AG60/患者数!$E60*100)</f>
        <v>3.6357986326911127</v>
      </c>
      <c r="AH60" s="28">
        <f>IF($E60=0,"…",患者数!AH60/患者数!$E60*100)</f>
        <v>0.50002825018362618</v>
      </c>
      <c r="AI60" s="28">
        <f>IF($E60=0,"…",患者数!AI60/患者数!$E60*100)</f>
        <v>0.15820102830668401</v>
      </c>
      <c r="AJ60" s="27">
        <f>+患者数!AJ60</f>
        <v>36468</v>
      </c>
      <c r="AK60" s="31">
        <f>IF(患者数!E60=0,"…",患者数!AK60/患者数!$E60*100)</f>
        <v>0</v>
      </c>
      <c r="AL60" s="28">
        <f>IF(患者数!AL60=0,"-",患者数!AL60/患者数!$AJ60*100)</f>
        <v>0.13436437424591421</v>
      </c>
      <c r="AM60" s="28" t="s">
        <v>76</v>
      </c>
      <c r="AN60" s="28">
        <f>IF(患者数!$E60=0,"…",患者数!AN60/患者数!$E60*100)</f>
        <v>0.62150403977625857</v>
      </c>
      <c r="AO60" s="28" t="s">
        <v>76</v>
      </c>
      <c r="AP60" s="27">
        <f>+患者数!AP60</f>
        <v>36011</v>
      </c>
      <c r="AQ60" s="28">
        <f>IF(患者数!$AP60=0,"…",患者数!AQ60/患者数!$AP60*100)</f>
        <v>1.7189192191274887</v>
      </c>
      <c r="AR60" s="28">
        <f>IF(患者数!$AP60=0,"…",患者数!AR60/患者数!$AP60*100)</f>
        <v>0.16106189775346422</v>
      </c>
      <c r="AS60" s="28">
        <f>IF($E60=0,"…",患者数!AS60/患者数!$E60*100)</f>
        <v>2.3447652409740662</v>
      </c>
      <c r="AT60" s="28">
        <f>IF($E60=0,"…",患者数!AT60/患者数!$E60*100)</f>
        <v>0.4011526074919487</v>
      </c>
      <c r="AU60" s="28">
        <f>IF($E60=0,"…",患者数!AU60/患者数!$E60*100)</f>
        <v>5.3675348889767785E-2</v>
      </c>
      <c r="AV60" s="28">
        <f>IF($E60=0,"…",患者数!AV60/患者数!$E60*100)</f>
        <v>1.423809254760156</v>
      </c>
      <c r="AW60" s="29">
        <f>+患者数!AW60</f>
        <v>35195</v>
      </c>
      <c r="AX60" s="28">
        <f>IF($AW60=0,"…",患者数!AX60/$AW60*100)</f>
        <v>19.869299616422786</v>
      </c>
      <c r="AY60" s="28">
        <f>IF($AW60=0,"…",患者数!AY60/$AW60*100)</f>
        <v>12.33129705924137</v>
      </c>
      <c r="AZ60" s="28">
        <f>IF($AW60=0,"…",患者数!AZ60/$AW60*100)</f>
        <v>15.78349197329166</v>
      </c>
      <c r="BA60" s="28">
        <f>IF($AW60=0,"…",患者数!BA60/$AW60*100)</f>
        <v>2.3838613439409007</v>
      </c>
      <c r="BB60" s="28">
        <f>IF($AW60=0,"…",患者数!BB60/$AW60*100)</f>
        <v>11.515840318227021</v>
      </c>
      <c r="BC60" s="28">
        <f>IF($AW60=0,"…",患者数!BC60/$AW60*100)</f>
        <v>4.6739593692285837</v>
      </c>
      <c r="BD60" s="28">
        <f>IF($AW60=0,"…",患者数!BD60/$AW60*100)</f>
        <v>0.26140076715442534</v>
      </c>
      <c r="BE60" s="28">
        <f>IF($AW60=0,"…",患者数!BE60/$AW60*100)</f>
        <v>4.6881659326608895</v>
      </c>
      <c r="BF60" s="28">
        <f>IF($AW60=0,"…",患者数!BF60/$AW60*100)</f>
        <v>1.5087370365108681</v>
      </c>
      <c r="BG60" s="28">
        <f>IF($AW60=0,"…",患者数!BG60/$AW60*100)</f>
        <v>31.166358857792297</v>
      </c>
      <c r="BH60" s="28" t="s">
        <v>76</v>
      </c>
      <c r="BI60" s="28" t="s">
        <v>76</v>
      </c>
      <c r="BJ60" s="28" t="s">
        <v>76</v>
      </c>
    </row>
    <row r="61" spans="1:62" s="16" customFormat="1" ht="18" customHeight="1" x14ac:dyDescent="0.15">
      <c r="A61" s="93"/>
      <c r="B61" s="94"/>
      <c r="C61" s="37" t="s">
        <v>82</v>
      </c>
      <c r="D61" s="38">
        <f>+患者数!D61</f>
        <v>113311</v>
      </c>
      <c r="E61" s="38">
        <f>+患者数!E61</f>
        <v>107420</v>
      </c>
      <c r="F61" s="36">
        <f>IF($E61=0,"…",患者数!F61/患者数!$E61*100)</f>
        <v>0.1461552783466766</v>
      </c>
      <c r="G61" s="36">
        <f>IF($E61=0,"…",患者数!G61/患者数!$E61*100)</f>
        <v>0.61999627629864085</v>
      </c>
      <c r="H61" s="36">
        <f>IF($E61=0,"…",患者数!H61/患者数!$E61*100)</f>
        <v>2.8141873021783654</v>
      </c>
      <c r="I61" s="36">
        <f>IF($E61=0,"…",患者数!I61/患者数!$E61*100)</f>
        <v>2.552597281698008</v>
      </c>
      <c r="J61" s="36">
        <f>IF($E61=0,"…",患者数!J61/患者数!$E61*100)</f>
        <v>3.6306088251722213E-2</v>
      </c>
      <c r="K61" s="36">
        <f>IF($E61=0,"…",患者数!K61/患者数!$E61*100)</f>
        <v>0.25693539378141872</v>
      </c>
      <c r="L61" s="38">
        <f>+患者数!L61</f>
        <v>82008</v>
      </c>
      <c r="M61" s="36">
        <f>IF((患者数!$L61+患者数!$R61)=0,"…",患者数!M61/(患者数!$L61+患者数!$R61)*100)</f>
        <v>27.979012288857181</v>
      </c>
      <c r="N61" s="36">
        <f>IF((患者数!$L61+患者数!$R61)=0,"…",患者数!N61/(患者数!$L61+患者数!$R61)*100)</f>
        <v>10.384314447461684</v>
      </c>
      <c r="O61" s="36">
        <f>IF((患者数!$L61+患者数!$R61)=0,"…",患者数!O61/(患者数!$L61+患者数!$R61)*100)</f>
        <v>16.63092005338979</v>
      </c>
      <c r="P61" s="36">
        <f>IF((患者数!$L61+患者数!$R61)=0,"…",患者数!P61/(患者数!$L61+患者数!$R61)*100)</f>
        <v>20.495236341878766</v>
      </c>
      <c r="Q61" s="36">
        <f>IF((患者数!$L61+患者数!$R61)=0,"…",患者数!Q61/(患者数!$L61+患者数!$R61)*100)</f>
        <v>16.549436185391446</v>
      </c>
      <c r="R61" s="36">
        <f>IF((患者数!$L61+患者数!$R61)=0,"…",患者数!R61/(患者数!$L61+患者数!$R61)*100)</f>
        <v>24.510516868412573</v>
      </c>
      <c r="S61" s="38">
        <f>+患者数!S61</f>
        <v>106284</v>
      </c>
      <c r="T61" s="36">
        <f>IF(患者数!$S61=0,"…",患者数!T61/患者数!$S61*100)</f>
        <v>10.800308607128072</v>
      </c>
      <c r="U61" s="36">
        <f>IF(患者数!$S61=0,"…",患者数!U61/患者数!$S61*100)</f>
        <v>3.3871514056678334E-2</v>
      </c>
      <c r="V61" s="36">
        <f>IF(患者数!$S61=0,"…",患者数!V61/患者数!$S61*100)</f>
        <v>9.1368409167889819</v>
      </c>
      <c r="W61" s="36">
        <f>IF(患者数!$S61=0,"…",患者数!W61/患者数!$S61*100)</f>
        <v>2.0153550863723608</v>
      </c>
      <c r="X61" s="38">
        <f>+患者数!X61</f>
        <v>72773</v>
      </c>
      <c r="Y61" s="36">
        <f>IF(患者数!$X61=0,"…",患者数!Y61/患者数!$X61*100)</f>
        <v>0.42735629972654698</v>
      </c>
      <c r="Z61" s="38">
        <f>+患者数!Z61</f>
        <v>106495</v>
      </c>
      <c r="AA61" s="36">
        <f>IF(患者数!$Z61=0,"…",患者数!AA61/患者数!$Z61*100)</f>
        <v>5.6040189680266677</v>
      </c>
      <c r="AB61" s="36">
        <f>IF(患者数!$Z61=0,"…",患者数!AB61/患者数!$Z61*100)</f>
        <v>17.605521385980563</v>
      </c>
      <c r="AC61" s="36">
        <f>IF(患者数!$Z61=0,"…",患者数!AC61/患者数!$Z61*100)</f>
        <v>16.5819991548899</v>
      </c>
      <c r="AD61" s="36">
        <f>IF(患者数!$Z61=0,"…",患者数!AD61/患者数!$Z61*100)</f>
        <v>1.5503075261749377</v>
      </c>
      <c r="AE61" s="36">
        <f>IF(患者数!$Z61=0,"…",患者数!AE61/患者数!$Z61*100)</f>
        <v>0.11737640264801164</v>
      </c>
      <c r="AF61" s="36">
        <f>IF($E61=0,"…",患者数!AF61/患者数!$E61*100)</f>
        <v>3.2582386892571216E-2</v>
      </c>
      <c r="AG61" s="36">
        <f>IF($E61=0,"…",患者数!AG61/患者数!$E61*100)</f>
        <v>3.8745112641966117</v>
      </c>
      <c r="AH61" s="36">
        <f>IF($E61=0,"…",患者数!AH61/患者数!$E61*100)</f>
        <v>0.51480171290262522</v>
      </c>
      <c r="AI61" s="36">
        <f>IF($E61=0,"…",患者数!AI61/患者数!$E61*100)</f>
        <v>0.16663563582200708</v>
      </c>
      <c r="AJ61" s="38">
        <f>+患者数!AJ61</f>
        <v>109753</v>
      </c>
      <c r="AK61" s="38">
        <f>IF(患者数!E61=0,"…",患者数!AK61/患者数!$E61*100)</f>
        <v>0</v>
      </c>
      <c r="AL61" s="36">
        <f>IF(患者数!AL61=0,"-",患者数!AL61/患者数!$AJ61*100)</f>
        <v>0.1412262079396463</v>
      </c>
      <c r="AM61" s="38">
        <f>+患者数!AM61</f>
        <v>36629</v>
      </c>
      <c r="AN61" s="33">
        <f>IF(患者数!$E61=0,"…",患者数!AN61/患者数!$E61*100)</f>
        <v>0.78663191212064787</v>
      </c>
      <c r="AO61" s="36">
        <f>IF(患者数!$AM61=0,"…",患者数!AO61/患者数!$AM61*100)</f>
        <v>1.8373419967785087</v>
      </c>
      <c r="AP61" s="38">
        <f>+患者数!AP61</f>
        <v>109086</v>
      </c>
      <c r="AQ61" s="36">
        <f>IF(患者数!$AP61=0,"…",患者数!AQ61/患者数!$AP61*100)</f>
        <v>1.7939973965495113</v>
      </c>
      <c r="AR61" s="36">
        <f>IF(患者数!$AP61=0,"…",患者数!AR61/患者数!$AP61*100)</f>
        <v>0.16775754908970902</v>
      </c>
      <c r="AS61" s="36">
        <f>IF($E61=0,"…",患者数!AS61/患者数!$E61*100)</f>
        <v>2.2044312046173897</v>
      </c>
      <c r="AT61" s="36">
        <f>IF($E61=0,"…",患者数!AT61/患者数!$E61*100)</f>
        <v>0.45056786445727048</v>
      </c>
      <c r="AU61" s="36">
        <f>IF($E61=0,"…",患者数!AU61/患者数!$E61*100)</f>
        <v>5.1200893688326192E-2</v>
      </c>
      <c r="AV61" s="36">
        <f>IF($E61=0,"…",患者数!AV61/患者数!$E61*100)</f>
        <v>1.4373487246322845</v>
      </c>
      <c r="AW61" s="39">
        <f>+患者数!AW61</f>
        <v>106877</v>
      </c>
      <c r="AX61" s="36">
        <f>IF($AW61=0,"…",患者数!AX61/$AW61*100)</f>
        <v>18.232173433011781</v>
      </c>
      <c r="AY61" s="36">
        <f>IF($AW61=0,"…",患者数!AY61/$AW61*100)</f>
        <v>10.993946312115796</v>
      </c>
      <c r="AZ61" s="36">
        <f>IF($AW61=0,"…",患者数!AZ61/$AW61*100)</f>
        <v>14.152717609962853</v>
      </c>
      <c r="BA61" s="36">
        <f>IF($AW61=0,"…",患者数!BA61/$AW61*100)</f>
        <v>2.1903683673755814</v>
      </c>
      <c r="BB61" s="36">
        <f>IF($AW61=0,"…",患者数!BB61/$AW61*100)</f>
        <v>11.703172806122925</v>
      </c>
      <c r="BC61" s="36">
        <f>IF($AW61=0,"…",患者数!BC61/$AW61*100)</f>
        <v>4.8916043676375649</v>
      </c>
      <c r="BD61" s="36">
        <f>IF($AW61=0,"…",患者数!BD61/$AW61*100)</f>
        <v>0.2245572012687482</v>
      </c>
      <c r="BE61" s="36">
        <f>IF($AW61=0,"…",患者数!BE61/$AW61*100)</f>
        <v>4.3114982643599653</v>
      </c>
      <c r="BF61" s="36">
        <f>IF($AW61=0,"…",患者数!BF61/$AW61*100)</f>
        <v>1.3791554777922286</v>
      </c>
      <c r="BG61" s="36">
        <f>IF($AW61=0,"…",患者数!BG61/$AW61*100)</f>
        <v>27.329547049411939</v>
      </c>
      <c r="BH61" s="36"/>
      <c r="BI61" s="36"/>
      <c r="BJ61" s="36"/>
    </row>
    <row r="62" spans="1:62" s="16" customFormat="1" ht="18" customHeight="1" x14ac:dyDescent="0.15">
      <c r="A62" s="93"/>
      <c r="B62" s="93" t="s">
        <v>84</v>
      </c>
      <c r="C62" s="40" t="s">
        <v>75</v>
      </c>
      <c r="D62" s="41">
        <f>+患者数!D62</f>
        <v>19952</v>
      </c>
      <c r="E62" s="41">
        <f>+患者数!E62</f>
        <v>19801</v>
      </c>
      <c r="F62" s="33">
        <f>IF($E62=0,"…",患者数!F62/患者数!$E62*100)</f>
        <v>6.0602999848492496E-2</v>
      </c>
      <c r="G62" s="24">
        <f>IF($E62=0,"…",患者数!G62/患者数!$E62*100)</f>
        <v>0.23736174940659563</v>
      </c>
      <c r="H62" s="24">
        <f>IF($E62=0,"…",患者数!H62/患者数!$E62*100)</f>
        <v>1.5807282460481793</v>
      </c>
      <c r="I62" s="33">
        <f>IF($E62=0,"…",患者数!I62/患者数!$E62*100)</f>
        <v>1.6160799959598002</v>
      </c>
      <c r="J62" s="33">
        <f>IF($E62=0,"…",患者数!J62/患者数!$E62*100)</f>
        <v>3.5351749911620621E-2</v>
      </c>
      <c r="K62" s="33">
        <f>IF($E62=0,"…",患者数!K62/患者数!$E62*100)</f>
        <v>8.5854249785364378E-2</v>
      </c>
      <c r="L62" s="41">
        <f>+患者数!L62</f>
        <v>10251</v>
      </c>
      <c r="M62" s="33">
        <f>IF((患者数!$L62+患者数!$R62)=0,"…",患者数!M62/(患者数!$L62+患者数!$R62)*100)</f>
        <v>17.623742250228684</v>
      </c>
      <c r="N62" s="33">
        <f>IF((患者数!$L62+患者数!$R62)=0,"…",患者数!N62/(患者数!$L62+患者数!$R62)*100)</f>
        <v>8.0495985364366298</v>
      </c>
      <c r="O62" s="33">
        <f>IF((患者数!$L62+患者数!$R62)=0,"…",患者数!O62/(患者数!$L62+患者数!$R62)*100)</f>
        <v>12.684215875597113</v>
      </c>
      <c r="P62" s="33">
        <f>IF((患者数!$L62+患者数!$R62)=0,"…",患者数!P62/(患者数!$L62+患者数!$R62)*100)</f>
        <v>13.736152047972356</v>
      </c>
      <c r="Q62" s="33">
        <f>IF((患者数!$L62+患者数!$R62)=0,"…",患者数!Q62/(患者数!$L62+患者数!$R62)*100)</f>
        <v>8.603516617542434</v>
      </c>
      <c r="R62" s="33">
        <f>IF((患者数!$L62+患者数!$R62)=0,"…",患者数!R62/(患者数!$L62+患者数!$R62)*100)</f>
        <v>47.906291289765221</v>
      </c>
      <c r="S62" s="41">
        <f>+患者数!S62</f>
        <v>19766</v>
      </c>
      <c r="T62" s="33">
        <f>IF(患者数!$S62=0,"…",患者数!T62/患者数!$S62*100)</f>
        <v>3.4453101285034906</v>
      </c>
      <c r="U62" s="33">
        <f>IF(患者数!$S62=0,"…",患者数!U62/患者数!$S62*100)</f>
        <v>7.0828695740159861E-2</v>
      </c>
      <c r="V62" s="33">
        <f>IF(患者数!$S62=0,"…",患者数!V62/患者数!$S62*100)</f>
        <v>1.9933218658302134</v>
      </c>
      <c r="W62" s="33">
        <f>IF(患者数!$S62=0,"…",患者数!W62/患者数!$S62*100)</f>
        <v>1.4621066477790146</v>
      </c>
      <c r="X62" s="41">
        <f>+患者数!X62</f>
        <v>19707</v>
      </c>
      <c r="Y62" s="33">
        <f>IF(患者数!$X62=0,"…",患者数!Y62/患者数!$X62*100)</f>
        <v>0.39579844725224539</v>
      </c>
      <c r="Z62" s="41">
        <f>+患者数!Z62</f>
        <v>19744</v>
      </c>
      <c r="AA62" s="33">
        <f>IF(患者数!$Z62=0,"…",患者数!AA62/患者数!$Z62*100)</f>
        <v>3.7277147487844409</v>
      </c>
      <c r="AB62" s="33">
        <f>IF(患者数!$Z62=0,"…",患者数!AB62/患者数!$Z62*100)</f>
        <v>7.5010129659643434</v>
      </c>
      <c r="AC62" s="33">
        <f>IF(患者数!$Z62=0,"…",患者数!AC62/患者数!$Z62*100)</f>
        <v>7.7846434359805512</v>
      </c>
      <c r="AD62" s="33">
        <f>IF(患者数!$Z62=0,"…",患者数!AD62/患者数!$Z62*100)</f>
        <v>0.69894651539708263</v>
      </c>
      <c r="AE62" s="33">
        <f>IF(患者数!$Z62=0,"…",患者数!AE62/患者数!$Z62*100)</f>
        <v>9.6231766612641809E-2</v>
      </c>
      <c r="AF62" s="33">
        <f>IF($E62=0,"…",患者数!AF62/患者数!$E62*100)</f>
        <v>1.5150749962123124E-2</v>
      </c>
      <c r="AG62" s="33">
        <f>IF($E62=0,"…",患者数!AG62/患者数!$E62*100)</f>
        <v>1.9392959951517599</v>
      </c>
      <c r="AH62" s="33">
        <f>IF($E62=0,"…",患者数!AH62/患者数!$E62*100)</f>
        <v>0.15150749962123125</v>
      </c>
      <c r="AI62" s="33">
        <f>IF($E62=0,"…",患者数!AI62/患者数!$E62*100)</f>
        <v>0.11615574970961062</v>
      </c>
      <c r="AJ62" s="41">
        <f>+患者数!AJ62</f>
        <v>19718</v>
      </c>
      <c r="AK62" s="65">
        <f>IF(患者数!E62=0,"…",患者数!AK62/患者数!$E62*100)</f>
        <v>0</v>
      </c>
      <c r="AL62" s="64" t="str">
        <f>IF(患者数!AL62=0,"-",患者数!AL62/患者数!$AJ62*100)</f>
        <v>-</v>
      </c>
      <c r="AM62" s="41">
        <f>+患者数!AM62</f>
        <v>19827</v>
      </c>
      <c r="AN62" s="24">
        <f>IF(患者数!$E62=0,"…",患者数!AN62/患者数!$E62*100)</f>
        <v>0.75753749810615634</v>
      </c>
      <c r="AO62" s="33">
        <f>IF(患者数!$AM62=0,"…",患者数!AO62/患者数!$AM62*100)</f>
        <v>1.4172592928834418</v>
      </c>
      <c r="AP62" s="41">
        <f>+患者数!AP62</f>
        <v>19677</v>
      </c>
      <c r="AQ62" s="33">
        <f>IF(患者数!$AP62=0,"…",患者数!AQ62/患者数!$AP62*100)</f>
        <v>1.8092188849926309</v>
      </c>
      <c r="AR62" s="33">
        <f>IF(患者数!$AP62=0,"…",患者数!AR62/患者数!$AP62*100)</f>
        <v>0.17787264318747778</v>
      </c>
      <c r="AS62" s="33">
        <f>IF($E62=0,"…",患者数!AS62/患者数!$E62*100)</f>
        <v>1.4595222463511943</v>
      </c>
      <c r="AT62" s="33">
        <f>IF($E62=0,"…",患者数!AT62/患者数!$E62*100)</f>
        <v>0.15150749962123125</v>
      </c>
      <c r="AU62" s="33">
        <f>IF($E62=0,"…",患者数!AU62/患者数!$E62*100)</f>
        <v>3.5351749911620621E-2</v>
      </c>
      <c r="AV62" s="33">
        <f>IF($E62=0,"…",患者数!AV62/患者数!$E62*100)</f>
        <v>1.3181152467047119</v>
      </c>
      <c r="AW62" s="42">
        <f>+患者数!AW62</f>
        <v>19760</v>
      </c>
      <c r="AX62" s="33">
        <f>IF($AW62=0,"…",患者数!AX62/$AW62*100)</f>
        <v>23.507085020242915</v>
      </c>
      <c r="AY62" s="33">
        <f>IF($AW62=0,"…",患者数!AY62/$AW62*100)</f>
        <v>13.967611336032389</v>
      </c>
      <c r="AZ62" s="33">
        <f>IF($AW62=0,"…",患者数!AZ62/$AW62*100)</f>
        <v>15.774291497975709</v>
      </c>
      <c r="BA62" s="33">
        <f>IF($AW62=0,"…",患者数!BA62/$AW62*100)</f>
        <v>2.1103238866396761</v>
      </c>
      <c r="BB62" s="33">
        <f>IF($AW62=0,"…",患者数!BB62/$AW62*100)</f>
        <v>15.693319838056679</v>
      </c>
      <c r="BC62" s="33">
        <f>IF($AW62=0,"…",患者数!BC62/$AW62*100)</f>
        <v>4.8279352226720649</v>
      </c>
      <c r="BD62" s="33">
        <f>IF($AW62=0,"…",患者数!BD62/$AW62*100)</f>
        <v>0.53643724696356276</v>
      </c>
      <c r="BE62" s="33">
        <f>IF($AW62=0,"…",患者数!BE62/$AW62*100)</f>
        <v>3.5526315789473681</v>
      </c>
      <c r="BF62" s="33">
        <f>IF($AW62=0,"…",患者数!BF62/$AW62*100)</f>
        <v>0.67307692307692313</v>
      </c>
      <c r="BG62" s="33" t="s">
        <v>76</v>
      </c>
      <c r="BH62" s="33" t="s">
        <v>76</v>
      </c>
      <c r="BI62" s="33" t="s">
        <v>76</v>
      </c>
      <c r="BJ62" s="33" t="s">
        <v>76</v>
      </c>
    </row>
    <row r="63" spans="1:62" s="16" customFormat="1" ht="18" customHeight="1" x14ac:dyDescent="0.15">
      <c r="A63" s="93"/>
      <c r="B63" s="97"/>
      <c r="C63" s="43" t="s">
        <v>77</v>
      </c>
      <c r="D63" s="27">
        <f>+患者数!D63</f>
        <v>19135</v>
      </c>
      <c r="E63" s="27">
        <f>+患者数!E63</f>
        <v>18872</v>
      </c>
      <c r="F63" s="28">
        <f>IF($E63=0,"…",患者数!F63/患者数!$E63*100)</f>
        <v>0.1218736752861382</v>
      </c>
      <c r="G63" s="28">
        <f>IF($E63=0,"…",患者数!G63/患者数!$E63*100)</f>
        <v>0.1536668079694786</v>
      </c>
      <c r="H63" s="28">
        <f>IF($E63=0,"…",患者数!H63/患者数!$E63*100)</f>
        <v>1.192242475625265</v>
      </c>
      <c r="I63" s="28">
        <f>IF($E63=0,"…",患者数!I63/患者数!$E63*100)</f>
        <v>1.2240356083086052</v>
      </c>
      <c r="J63" s="28">
        <f>IF($E63=0,"…",患者数!J63/患者数!$E63*100)</f>
        <v>3.17931326833404E-2</v>
      </c>
      <c r="K63" s="28">
        <f>IF($E63=0,"…",患者数!K63/患者数!$E63*100)</f>
        <v>0.11657481983891478</v>
      </c>
      <c r="L63" s="27">
        <f>+患者数!L63</f>
        <v>9305</v>
      </c>
      <c r="M63" s="28">
        <f>IF((患者数!$L63+患者数!$R63)=0,"…",患者数!M63/(患者数!$L63+患者数!$R63)*100)</f>
        <v>17.885047629241143</v>
      </c>
      <c r="N63" s="28">
        <f>IF((患者数!$L63+患者数!$R63)=0,"…",患者数!N63/(患者数!$L63+患者数!$R63)*100)</f>
        <v>7.8293909879053842</v>
      </c>
      <c r="O63" s="28">
        <f>IF((患者数!$L63+患者数!$R63)=0,"…",患者数!O63/(患者数!$L63+患者数!$R63)*100)</f>
        <v>11.869849084876378</v>
      </c>
      <c r="P63" s="28">
        <f>IF((患者数!$L63+患者数!$R63)=0,"…",患者数!P63/(患者数!$L63+患者数!$R63)*100)</f>
        <v>12.212351493096437</v>
      </c>
      <c r="Q63" s="28">
        <f>IF((患者数!$L63+患者数!$R63)=0,"…",患者数!Q63/(患者数!$L63+患者数!$R63)*100)</f>
        <v>7.411966177887189</v>
      </c>
      <c r="R63" s="28">
        <f>IF((患者数!$L63+患者数!$R63)=0,"…",患者数!R63/(患者数!$L63+患者数!$R63)*100)</f>
        <v>50.20336080488066</v>
      </c>
      <c r="S63" s="27">
        <f>+患者数!S63</f>
        <v>18555</v>
      </c>
      <c r="T63" s="28">
        <f>IF(患者数!$S63=0,"…",患者数!T63/患者数!$S63*100)</f>
        <v>3.1851253031527889</v>
      </c>
      <c r="U63" s="28">
        <f>IF(患者数!$S63=0,"…",患者数!U63/患者数!$S63*100)</f>
        <v>4.311506332524926E-2</v>
      </c>
      <c r="V63" s="28">
        <f>IF(患者数!$S63=0,"…",患者数!V63/患者数!$S63*100)</f>
        <v>1.8000538938291566</v>
      </c>
      <c r="W63" s="28">
        <f>IF(患者数!$S63=0,"…",患者数!W63/患者数!$S63*100)</f>
        <v>1.4174077068175694</v>
      </c>
      <c r="X63" s="27" t="str">
        <f>+患者数!X63</f>
        <v>…</v>
      </c>
      <c r="Y63" s="28" t="s">
        <v>76</v>
      </c>
      <c r="Z63" s="27">
        <f>+患者数!Z63</f>
        <v>18585</v>
      </c>
      <c r="AA63" s="28">
        <f>IF(患者数!$Z63=0,"…",患者数!AA63/患者数!$Z63*100)</f>
        <v>3.050847457627119</v>
      </c>
      <c r="AB63" s="28">
        <f>IF(患者数!$Z63=0,"…",患者数!AB63/患者数!$Z63*100)</f>
        <v>7.2477804681194513</v>
      </c>
      <c r="AC63" s="28">
        <f>IF(患者数!$Z63=0,"…",患者数!AC63/患者数!$Z63*100)</f>
        <v>7.796610169491526</v>
      </c>
      <c r="AD63" s="28">
        <f>IF(患者数!$Z63=0,"…",患者数!AD63/患者数!$Z63*100)</f>
        <v>0.74253430185633573</v>
      </c>
      <c r="AE63" s="28">
        <f>IF(患者数!$Z63=0,"…",患者数!AE63/患者数!$Z63*100)</f>
        <v>0.13451708366962603</v>
      </c>
      <c r="AF63" s="28">
        <f>IF($E63=0,"…",患者数!AF63/患者数!$E63*100)</f>
        <v>2.1195421788893599E-2</v>
      </c>
      <c r="AG63" s="28">
        <f>IF($E63=0,"…",患者数!AG63/患者数!$E63*100)</f>
        <v>2.0188639253921155</v>
      </c>
      <c r="AH63" s="28">
        <f>IF($E63=0,"…",患者数!AH63/患者数!$E63*100)</f>
        <v>0.15896566341670199</v>
      </c>
      <c r="AI63" s="28">
        <f>IF($E63=0,"…",患者数!AI63/患者数!$E63*100)</f>
        <v>0.1536668079694786</v>
      </c>
      <c r="AJ63" s="28" t="s">
        <v>76</v>
      </c>
      <c r="AK63" s="27" t="s">
        <v>76</v>
      </c>
      <c r="AL63" s="28" t="s">
        <v>76</v>
      </c>
      <c r="AM63" s="28" t="s">
        <v>76</v>
      </c>
      <c r="AN63" s="28">
        <f>IF(患者数!$E63=0,"…",患者数!AN63/患者数!$E63*100)</f>
        <v>0.59877066553624425</v>
      </c>
      <c r="AO63" s="28" t="s">
        <v>76</v>
      </c>
      <c r="AP63" s="27">
        <f>+患者数!AP63</f>
        <v>18634</v>
      </c>
      <c r="AQ63" s="28">
        <f>IF(患者数!$AP63=0,"…",患者数!AQ63/患者数!$AP63*100)</f>
        <v>1.5562949447246968</v>
      </c>
      <c r="AR63" s="28">
        <f>IF(患者数!$AP63=0,"…",患者数!AR63/患者数!$AP63*100)</f>
        <v>0.26296018031555224</v>
      </c>
      <c r="AS63" s="28">
        <f>IF($E63=0,"…",患者数!AS63/患者数!$E63*100)</f>
        <v>1.7380245866892752</v>
      </c>
      <c r="AT63" s="28">
        <f>IF($E63=0,"…",患者数!AT63/患者数!$E63*100)</f>
        <v>0.2172530733361594</v>
      </c>
      <c r="AU63" s="28">
        <f>IF($E63=0,"…",患者数!AU63/患者数!$E63*100)</f>
        <v>5.2988554472233997E-3</v>
      </c>
      <c r="AV63" s="28">
        <f>IF($E63=0,"…",患者数!AV63/患者数!$E63*100)</f>
        <v>1.3883001271725308</v>
      </c>
      <c r="AW63" s="29">
        <f>+患者数!AW63</f>
        <v>18710</v>
      </c>
      <c r="AX63" s="28">
        <f>IF($AW63=0,"…",患者数!AX63/$AW63*100)</f>
        <v>25.89524318546232</v>
      </c>
      <c r="AY63" s="28">
        <f>IF($AW63=0,"…",患者数!AY63/$AW63*100)</f>
        <v>15.398182789951898</v>
      </c>
      <c r="AZ63" s="28">
        <f>IF($AW63=0,"…",患者数!AZ63/$AW63*100)</f>
        <v>17.701763762693748</v>
      </c>
      <c r="BA63" s="28">
        <f>IF($AW63=0,"…",患者数!BA63/$AW63*100)</f>
        <v>2.1485836451095675</v>
      </c>
      <c r="BB63" s="28">
        <f>IF($AW63=0,"…",患者数!BB63/$AW63*100)</f>
        <v>15.799037947621592</v>
      </c>
      <c r="BC63" s="28">
        <f>IF($AW63=0,"…",患者数!BC63/$AW63*100)</f>
        <v>4.826296098343132</v>
      </c>
      <c r="BD63" s="28">
        <f>IF($AW63=0,"…",患者数!BD63/$AW63*100)</f>
        <v>0.63602351683591662</v>
      </c>
      <c r="BE63" s="28">
        <f>IF($AW63=0,"…",患者数!BE63/$AW63*100)</f>
        <v>3.6504543025120255</v>
      </c>
      <c r="BF63" s="28">
        <f>IF($AW63=0,"…",患者数!BF63/$AW63*100)</f>
        <v>0.36344200962052381</v>
      </c>
      <c r="BG63" s="28" t="s">
        <v>76</v>
      </c>
      <c r="BH63" s="28" t="s">
        <v>76</v>
      </c>
      <c r="BI63" s="28" t="s">
        <v>76</v>
      </c>
      <c r="BJ63" s="28" t="s">
        <v>76</v>
      </c>
    </row>
    <row r="64" spans="1:62" s="16" customFormat="1" ht="18" customHeight="1" x14ac:dyDescent="0.15">
      <c r="A64" s="93"/>
      <c r="B64" s="97"/>
      <c r="C64" s="43" t="s">
        <v>78</v>
      </c>
      <c r="D64" s="27">
        <f>+患者数!D64</f>
        <v>19686</v>
      </c>
      <c r="E64" s="27">
        <f>+患者数!E64</f>
        <v>19457</v>
      </c>
      <c r="F64" s="28">
        <f>IF($E64=0,"…",患者数!F64/患者数!$E64*100)</f>
        <v>5.1395384694454441E-2</v>
      </c>
      <c r="G64" s="28">
        <f>IF($E64=0,"…",患者数!G64/患者数!$E64*100)</f>
        <v>0.14390707714447243</v>
      </c>
      <c r="H64" s="28">
        <f>IF($E64=0,"…",患者数!H64/患者数!$E64*100)</f>
        <v>1.1101403094002158</v>
      </c>
      <c r="I64" s="28">
        <f>IF($E64=0,"…",患者数!I64/患者数!$E64*100)</f>
        <v>1.0433263092974252</v>
      </c>
      <c r="J64" s="28">
        <f>IF($E64=0,"…",患者数!J64/患者数!$E64*100)</f>
        <v>1.5418615408336332E-2</v>
      </c>
      <c r="K64" s="28">
        <f>IF($E64=0,"…",患者数!K64/患者数!$E64*100)</f>
        <v>9.7651230919463428E-2</v>
      </c>
      <c r="L64" s="27">
        <f>+患者数!L64</f>
        <v>9029</v>
      </c>
      <c r="M64" s="28">
        <f>IF((患者数!$L64+患者数!$R64)=0,"…",患者数!M64/(患者数!$L64+患者数!$R64)*100)</f>
        <v>16.433476173266559</v>
      </c>
      <c r="N64" s="28">
        <f>IF((患者数!$L64+患者数!$R64)=0,"…",患者数!N64/(患者数!$L64+患者数!$R64)*100)</f>
        <v>7.5223294955857289</v>
      </c>
      <c r="O64" s="28">
        <f>IF((患者数!$L64+患者数!$R64)=0,"…",患者数!O64/(患者数!$L64+患者数!$R64)*100)</f>
        <v>10.836904331663998</v>
      </c>
      <c r="P64" s="28">
        <f>IF((患者数!$L64+患者数!$R64)=0,"…",患者数!P64/(患者数!$L64+患者数!$R64)*100)</f>
        <v>11.823016159843048</v>
      </c>
      <c r="Q64" s="28">
        <f>IF((患者数!$L64+患者数!$R64)=0,"…",患者数!Q64/(患者数!$L64+患者数!$R64)*100)</f>
        <v>7.3054881511693939</v>
      </c>
      <c r="R64" s="28">
        <f>IF((患者数!$L64+患者数!$R64)=0,"…",患者数!R64/(患者数!$L64+患者数!$R64)*100)</f>
        <v>53.384273839640663</v>
      </c>
      <c r="S64" s="27">
        <f>+患者数!S64</f>
        <v>19248</v>
      </c>
      <c r="T64" s="28">
        <f>IF(患者数!$S64=0,"…",患者数!T64/患者数!$S64*100)</f>
        <v>3.8341645885286781</v>
      </c>
      <c r="U64" s="28">
        <f>IF(患者数!$S64=0,"…",患者数!U64/患者数!$S64*100)</f>
        <v>5.7148794679966752E-2</v>
      </c>
      <c r="V64" s="28">
        <f>IF(患者数!$S64=0,"…",患者数!V64/患者数!$S64*100)</f>
        <v>2.3015378221113885</v>
      </c>
      <c r="W64" s="28">
        <f>IF(患者数!$S64=0,"…",患者数!W64/患者数!$S64*100)</f>
        <v>1.3871571072319202</v>
      </c>
      <c r="X64" s="27">
        <f>+患者数!X64</f>
        <v>19305</v>
      </c>
      <c r="Y64" s="28">
        <f>IF(患者数!$X64=0,"…",患者数!Y64/患者数!$X64*100)</f>
        <v>0.33152033152033156</v>
      </c>
      <c r="Z64" s="27">
        <f>+患者数!Z64</f>
        <v>19175</v>
      </c>
      <c r="AA64" s="28">
        <f>IF(患者数!$Z64=0,"…",患者数!AA64/患者数!$Z64*100)</f>
        <v>2.8005215123859188</v>
      </c>
      <c r="AB64" s="28">
        <f>IF(患者数!$Z64=0,"…",患者数!AB64/患者数!$Z64*100)</f>
        <v>8.1981747066492829</v>
      </c>
      <c r="AC64" s="28">
        <f>IF(患者数!$Z64=0,"…",患者数!AC64/患者数!$Z64*100)</f>
        <v>8.6831812255541063</v>
      </c>
      <c r="AD64" s="28">
        <f>IF(患者数!$Z64=0,"…",患者数!AD64/患者数!$Z64*100)</f>
        <v>0.86049543676662321</v>
      </c>
      <c r="AE64" s="28">
        <f>IF(患者数!$Z64=0,"…",患者数!AE64/患者数!$Z64*100)</f>
        <v>8.8657105606258155E-2</v>
      </c>
      <c r="AF64" s="28">
        <f>IF($E64=0,"…",患者数!AF64/患者数!$E64*100)</f>
        <v>6.1674461633345327E-2</v>
      </c>
      <c r="AG64" s="28">
        <f>IF($E64=0,"…",患者数!AG64/患者数!$E64*100)</f>
        <v>2.0660944647170685</v>
      </c>
      <c r="AH64" s="28">
        <f>IF($E64=0,"…",患者数!AH64/患者数!$E64*100)</f>
        <v>0.13876753867502697</v>
      </c>
      <c r="AI64" s="28">
        <f>IF($E64=0,"…",患者数!AI64/患者数!$E64*100)</f>
        <v>0.1182093847972452</v>
      </c>
      <c r="AJ64" s="28" t="s">
        <v>76</v>
      </c>
      <c r="AK64" s="27" t="s">
        <v>76</v>
      </c>
      <c r="AL64" s="28" t="s">
        <v>76</v>
      </c>
      <c r="AM64" s="28" t="s">
        <v>76</v>
      </c>
      <c r="AN64" s="28">
        <f>IF(患者数!$E64=0,"…",患者数!AN64/患者数!$E64*100)</f>
        <v>0.48825615459731719</v>
      </c>
      <c r="AO64" s="28" t="s">
        <v>76</v>
      </c>
      <c r="AP64" s="27">
        <f>+患者数!AP64</f>
        <v>19208</v>
      </c>
      <c r="AQ64" s="28">
        <f>IF(患者数!$AP64=0,"…",患者数!AQ64/患者数!$AP64*100)</f>
        <v>1.2859225322782175</v>
      </c>
      <c r="AR64" s="28">
        <f>IF(患者数!$AP64=0,"…",患者数!AR64/患者数!$AP64*100)</f>
        <v>0.20824656393169513</v>
      </c>
      <c r="AS64" s="28">
        <f>IF($E64=0,"…",患者数!AS64/患者数!$E64*100)</f>
        <v>1.7217453872642237</v>
      </c>
      <c r="AT64" s="28">
        <f>IF($E64=0,"…",患者数!AT64/患者数!$E64*100)</f>
        <v>0.10279076938890888</v>
      </c>
      <c r="AU64" s="28">
        <f>IF($E64=0,"…",患者数!AU64/患者数!$E64*100)</f>
        <v>1.0279076938890887E-2</v>
      </c>
      <c r="AV64" s="28">
        <f>IF($E64=0,"…",患者数!AV64/患者数!$E64*100)</f>
        <v>1.1975124633807885</v>
      </c>
      <c r="AW64" s="29">
        <f>+患者数!AW64</f>
        <v>19310</v>
      </c>
      <c r="AX64" s="28">
        <f>IF($AW64=0,"…",患者数!AX64/$AW64*100)</f>
        <v>28.254790264111858</v>
      </c>
      <c r="AY64" s="28">
        <f>IF($AW64=0,"…",患者数!AY64/$AW64*100)</f>
        <v>18.420507509062663</v>
      </c>
      <c r="AZ64" s="28">
        <f>IF($AW64=0,"…",患者数!AZ64/$AW64*100)</f>
        <v>19.787674779906784</v>
      </c>
      <c r="BA64" s="28">
        <f>IF($AW64=0,"…",患者数!BA64/$AW64*100)</f>
        <v>2.1387881926462975</v>
      </c>
      <c r="BB64" s="28">
        <f>IF($AW64=0,"…",患者数!BB64/$AW64*100)</f>
        <v>16.385292594510616</v>
      </c>
      <c r="BC64" s="28">
        <f>IF($AW64=0,"…",患者数!BC64/$AW64*100)</f>
        <v>4.1895390989124808</v>
      </c>
      <c r="BD64" s="28">
        <f>IF($AW64=0,"…",患者数!BD64/$AW64*100)</f>
        <v>0.55411703780424648</v>
      </c>
      <c r="BE64" s="28">
        <f>IF($AW64=0,"…",患者数!BE64/$AW64*100)</f>
        <v>4.0497151734852412</v>
      </c>
      <c r="BF64" s="28">
        <f>IF($AW64=0,"…",患者数!BF64/$AW64*100)</f>
        <v>0.60072501294665981</v>
      </c>
      <c r="BG64" s="28" t="s">
        <v>76</v>
      </c>
      <c r="BH64" s="28" t="s">
        <v>76</v>
      </c>
      <c r="BI64" s="28" t="s">
        <v>76</v>
      </c>
      <c r="BJ64" s="28" t="s">
        <v>76</v>
      </c>
    </row>
    <row r="65" spans="1:62" s="16" customFormat="1" ht="18" customHeight="1" x14ac:dyDescent="0.15">
      <c r="A65" s="93"/>
      <c r="B65" s="97"/>
      <c r="C65" s="44" t="s">
        <v>82</v>
      </c>
      <c r="D65" s="31">
        <f>+患者数!D65</f>
        <v>58773</v>
      </c>
      <c r="E65" s="31">
        <f>+患者数!E65</f>
        <v>58130</v>
      </c>
      <c r="F65" s="32">
        <f>IF($E65=0,"…",患者数!F65/患者数!$E65*100)</f>
        <v>7.7412695682091859E-2</v>
      </c>
      <c r="G65" s="36">
        <f>IF($E65=0,"…",患者数!G65/患者数!$E65*100)</f>
        <v>0.17890934113194565</v>
      </c>
      <c r="H65" s="36">
        <f>IF($E65=0,"…",患者数!H65/患者数!$E65*100)</f>
        <v>1.2970927232066058</v>
      </c>
      <c r="I65" s="32">
        <f>IF($E65=0,"…",患者数!I65/患者数!$E65*100)</f>
        <v>1.2970927232066058</v>
      </c>
      <c r="J65" s="32">
        <f>IF($E65=0,"…",患者数!J65/患者数!$E65*100)</f>
        <v>2.7524514020299328E-2</v>
      </c>
      <c r="K65" s="32">
        <f>IF($E65=0,"…",患者数!K65/患者数!$E65*100)</f>
        <v>9.9776363323585068E-2</v>
      </c>
      <c r="L65" s="31">
        <f>+患者数!L65</f>
        <v>28585</v>
      </c>
      <c r="M65" s="32">
        <f>IF((患者数!$L65+患者数!$R65)=0,"…",患者数!M65/(患者数!$L65+患者数!$R65)*100)</f>
        <v>17.308991391405261</v>
      </c>
      <c r="N65" s="32">
        <f>IF((患者数!$L65+患者数!$R65)=0,"…",患者数!N65/(患者数!$L65+患者数!$R65)*100)</f>
        <v>7.8014307241958667</v>
      </c>
      <c r="O65" s="32">
        <f>IF((患者数!$L65+患者数!$R65)=0,"…",患者数!O65/(患者数!$L65+患者数!$R65)*100)</f>
        <v>11.800876448478339</v>
      </c>
      <c r="P65" s="32">
        <f>IF((患者数!$L65+患者数!$R65)=0,"…",患者数!P65/(患者数!$L65+患者数!$R65)*100)</f>
        <v>12.601112015658289</v>
      </c>
      <c r="Q65" s="32">
        <f>IF((患者数!$L65+患者数!$R65)=0,"…",患者数!Q65/(患者数!$L65+患者数!$R65)*100)</f>
        <v>7.7823774964058678</v>
      </c>
      <c r="R65" s="32">
        <f>IF((患者数!$L65+患者数!$R65)=0,"…",患者数!R65/(患者数!$L65+患者数!$R65)*100)</f>
        <v>50.487589420262246</v>
      </c>
      <c r="S65" s="31">
        <f>+患者数!S65</f>
        <v>57569</v>
      </c>
      <c r="T65" s="32">
        <f>IF(患者数!$S65=0,"…",患者数!T65/患者数!$S65*100)</f>
        <v>3.4914624190102312</v>
      </c>
      <c r="U65" s="32">
        <f>IF(患者数!$S65=0,"…",患者数!U65/患者数!$S65*100)</f>
        <v>5.7322517327033647E-2</v>
      </c>
      <c r="V65" s="32">
        <f>IF(患者数!$S65=0,"…",患者数!V65/患者数!$S65*100)</f>
        <v>2.0340808421198906</v>
      </c>
      <c r="W65" s="32">
        <f>IF(患者数!$S65=0,"…",患者数!W65/患者数!$S65*100)</f>
        <v>1.4226406572981987</v>
      </c>
      <c r="X65" s="31">
        <f>+患者数!X65</f>
        <v>39012</v>
      </c>
      <c r="Y65" s="32">
        <f>IF(患者数!$X65=0,"…",患者数!Y65/患者数!$X65*100)</f>
        <v>0.36399056700502413</v>
      </c>
      <c r="Z65" s="31">
        <f>+患者数!Z65</f>
        <v>57504</v>
      </c>
      <c r="AA65" s="32">
        <f>IF(患者数!$Z65=0,"…",患者数!AA65/患者数!$Z65*100)</f>
        <v>3.1997774067890927</v>
      </c>
      <c r="AB65" s="32">
        <f>IF(患者数!$Z65=0,"…",患者数!AB65/患者数!$Z65*100)</f>
        <v>7.6516416249304404</v>
      </c>
      <c r="AC65" s="32">
        <f>IF(患者数!$Z65=0,"…",患者数!AC65/患者数!$Z65*100)</f>
        <v>8.088132999443518</v>
      </c>
      <c r="AD65" s="32">
        <f>IF(患者数!$Z65=0,"…",患者数!AD65/患者数!$Z65*100)</f>
        <v>0.76690317195325541</v>
      </c>
      <c r="AE65" s="32">
        <f>IF(患者数!$Z65=0,"…",患者数!AE65/患者数!$Z65*100)</f>
        <v>0.10607957707289928</v>
      </c>
      <c r="AF65" s="32">
        <f>IF($E65=0,"…",患者数!AF65/患者数!$E65*100)</f>
        <v>3.2685360399105454E-2</v>
      </c>
      <c r="AG65" s="32">
        <f>IF($E65=0,"…",患者数!AG65/患者数!$E65*100)</f>
        <v>2.0075692413555823</v>
      </c>
      <c r="AH65" s="32">
        <f>IF($E65=0,"…",患者数!AH65/患者数!$E65*100)</f>
        <v>0.1496645449853776</v>
      </c>
      <c r="AI65" s="32">
        <f>IF($E65=0,"…",患者数!AI65/患者数!$E65*100)</f>
        <v>0.12902115947015311</v>
      </c>
      <c r="AJ65" s="31">
        <f>+患者数!AJ65</f>
        <v>19718</v>
      </c>
      <c r="AK65" s="38">
        <f>IF(患者数!E65=0,"…",患者数!AK65/患者数!$E65*100)</f>
        <v>0</v>
      </c>
      <c r="AL65" s="36" t="str">
        <f>IF(患者数!AL65=0,"-",患者数!AL65/患者数!$AJ65*100)</f>
        <v>-</v>
      </c>
      <c r="AM65" s="31">
        <f>+患者数!AM65</f>
        <v>19827</v>
      </c>
      <c r="AN65" s="33">
        <f>IF(患者数!$E65=0,"…",患者数!AN65/患者数!$E65*100)</f>
        <v>0.61586100120419751</v>
      </c>
      <c r="AO65" s="32">
        <f>IF(患者数!$AM65=0,"…",患者数!AO65/患者数!$AM65*100)</f>
        <v>1.4172592928834418</v>
      </c>
      <c r="AP65" s="31">
        <f>+患者数!AP65</f>
        <v>57519</v>
      </c>
      <c r="AQ65" s="32">
        <f>IF(患者数!$AP65=0,"…",患者数!AQ65/患者数!$AP65*100)</f>
        <v>1.5525304681931189</v>
      </c>
      <c r="AR65" s="32">
        <f>IF(患者数!$AP65=0,"…",患者数!AR65/患者数!$AP65*100)</f>
        <v>0.21558093847250473</v>
      </c>
      <c r="AS65" s="32">
        <f>IF($E65=0,"…",患者数!AS65/患者数!$E65*100)</f>
        <v>1.6377085842078101</v>
      </c>
      <c r="AT65" s="32">
        <f>IF($E65=0,"…",患者数!AT65/患者数!$E65*100)</f>
        <v>0.15654567349045245</v>
      </c>
      <c r="AU65" s="32">
        <f>IF($E65=0,"…",患者数!AU65/患者数!$E65*100)</f>
        <v>1.7202821262687081E-2</v>
      </c>
      <c r="AV65" s="32">
        <f>IF($E65=0,"…",患者数!AV65/患者数!$E65*100)</f>
        <v>1.3005332874591433</v>
      </c>
      <c r="AW65" s="35">
        <f>+患者数!AW65</f>
        <v>57780</v>
      </c>
      <c r="AX65" s="32">
        <f>IF($AW65=0,"…",患者数!AX65/$AW65*100)</f>
        <v>25.867082035306332</v>
      </c>
      <c r="AY65" s="32">
        <f>IF($AW65=0,"…",患者数!AY65/$AW65*100)</f>
        <v>15.919003115264799</v>
      </c>
      <c r="AZ65" s="32">
        <f>IF($AW65=0,"…",患者数!AZ65/$AW65*100)</f>
        <v>17.739702319141571</v>
      </c>
      <c r="BA65" s="32">
        <f>IF($AW65=0,"…",患者数!BA65/$AW65*100)</f>
        <v>2.1322256836275528</v>
      </c>
      <c r="BB65" s="32">
        <f>IF($AW65=0,"…",患者数!BB65/$AW65*100)</f>
        <v>15.958809276566285</v>
      </c>
      <c r="BC65" s="32">
        <f>IF($AW65=0,"…",患者数!BC65/$AW65*100)</f>
        <v>4.6140533056420905</v>
      </c>
      <c r="BD65" s="32">
        <f>IF($AW65=0,"…",患者数!BD65/$AW65*100)</f>
        <v>0.57459328487365868</v>
      </c>
      <c r="BE65" s="32">
        <f>IF($AW65=0,"…",患者数!BE65/$AW65*100)</f>
        <v>3.7504326756663202</v>
      </c>
      <c r="BF65" s="32">
        <f>IF($AW65=0,"…",患者数!BF65/$AW65*100)</f>
        <v>0.54863274489442715</v>
      </c>
      <c r="BG65" s="32" t="s">
        <v>76</v>
      </c>
      <c r="BH65" s="36" t="s">
        <v>76</v>
      </c>
      <c r="BI65" s="36" t="s">
        <v>76</v>
      </c>
      <c r="BJ65" s="36" t="s">
        <v>76</v>
      </c>
    </row>
    <row r="66" spans="1:62" s="16" customFormat="1" ht="18" customHeight="1" x14ac:dyDescent="0.15">
      <c r="A66" s="93"/>
      <c r="B66" s="98" t="s">
        <v>85</v>
      </c>
      <c r="C66" s="99"/>
      <c r="D66" s="45">
        <f>+患者数!D66</f>
        <v>5403</v>
      </c>
      <c r="E66" s="45">
        <f>+患者数!E66</f>
        <v>4481</v>
      </c>
      <c r="F66" s="46">
        <f>IF($E66=0,"…",患者数!F66/患者数!$E66*100)</f>
        <v>0.75875920553447895</v>
      </c>
      <c r="G66" s="46">
        <f>IF($E66=0,"…",患者数!G66/患者数!$E66*100)</f>
        <v>1.24972104440973</v>
      </c>
      <c r="H66" s="46">
        <f>IF($E66=0,"…",患者数!H66/患者数!$E66*100)</f>
        <v>1.4728855166257531</v>
      </c>
      <c r="I66" s="46">
        <f>IF($E66=0,"…",患者数!I66/患者数!$E66*100)</f>
        <v>1.2274045971881276</v>
      </c>
      <c r="J66" s="46">
        <f>IF($E66=0,"…",患者数!J66/患者数!$E66*100)</f>
        <v>0.11158223610801161</v>
      </c>
      <c r="K66" s="46">
        <f>IF($E66=0,"…",患者数!K66/患者数!$E66*100)</f>
        <v>0.20084802499442089</v>
      </c>
      <c r="L66" s="45">
        <f>+患者数!L66</f>
        <v>2600</v>
      </c>
      <c r="M66" s="46">
        <f>IF((患者数!$L66+患者数!$R66)=0,"…",患者数!M66/(患者数!$L66+患者数!$R66)*100)</f>
        <v>17.533887188456493</v>
      </c>
      <c r="N66" s="46">
        <f>IF((患者数!$L66+患者数!$R66)=0,"…",患者数!N66/(患者数!$L66+患者数!$R66)*100)</f>
        <v>9.3790992566681251</v>
      </c>
      <c r="O66" s="46">
        <f>IF((患者数!$L66+患者数!$R66)=0,"…",患者数!O66/(患者数!$L66+患者数!$R66)*100)</f>
        <v>14.779186707477043</v>
      </c>
      <c r="P66" s="46">
        <f>IF((患者数!$L66+患者数!$R66)=0,"…",患者数!P66/(患者数!$L66+患者数!$R66)*100)</f>
        <v>15.150852645386969</v>
      </c>
      <c r="Q66" s="46">
        <f>IF((患者数!$L66+患者数!$R66)=0,"…",患者数!Q66/(患者数!$L66+患者数!$R66)*100)</f>
        <v>6.0778312199387852</v>
      </c>
      <c r="R66" s="46">
        <f>IF((患者数!$L66+患者数!$R66)=0,"…",患者数!R66/(患者数!$L66+患者数!$R66)*100)</f>
        <v>43.156974202011369</v>
      </c>
      <c r="S66" s="45">
        <f>+患者数!S66</f>
        <v>4443</v>
      </c>
      <c r="T66" s="46">
        <f>IF(患者数!$S66=0,"…",患者数!T66/患者数!$S66*100)</f>
        <v>6.144496961512492</v>
      </c>
      <c r="U66" s="46">
        <f>IF(患者数!$S66=0,"…",患者数!U66/患者数!$S66*100)</f>
        <v>9.0029259509340528E-2</v>
      </c>
      <c r="V66" s="46">
        <f>IF(患者数!$S66=0,"…",患者数!V66/患者数!$S66*100)</f>
        <v>3.6911996398829618</v>
      </c>
      <c r="W66" s="46">
        <f>IF(患者数!$S66=0,"…",患者数!W66/患者数!$S66*100)</f>
        <v>2.9709655638082375</v>
      </c>
      <c r="X66" s="45">
        <f>+患者数!X66</f>
        <v>2722</v>
      </c>
      <c r="Y66" s="46">
        <f>IF(患者数!$X66=0,"…",患者数!Y66/患者数!$X66*100)</f>
        <v>1.0653930933137399</v>
      </c>
      <c r="Z66" s="45">
        <f>+患者数!Z66</f>
        <v>4472</v>
      </c>
      <c r="AA66" s="46">
        <f>IF(患者数!$Z66=0,"…",患者数!AA66/患者数!$Z66*100)</f>
        <v>2.9516994633273703</v>
      </c>
      <c r="AB66" s="46">
        <f>IF(患者数!$Z66=0,"…",患者数!AB66/患者数!$Z66*100)</f>
        <v>7.3121645796064394</v>
      </c>
      <c r="AC66" s="46">
        <f>IF(患者数!$Z66=0,"…",患者数!AC66/患者数!$Z66*100)</f>
        <v>8.2289803220035775</v>
      </c>
      <c r="AD66" s="46">
        <f>IF(患者数!$Z66=0,"…",患者数!AD66/患者数!$Z66*100)</f>
        <v>0.60375670840787121</v>
      </c>
      <c r="AE66" s="46">
        <f>IF(患者数!$Z66=0,"…",患者数!AE66/患者数!$Z66*100)</f>
        <v>0.15652951699463327</v>
      </c>
      <c r="AF66" s="46">
        <f>IF($E66=0,"…",患者数!AF66/患者数!$E66*100)</f>
        <v>0</v>
      </c>
      <c r="AG66" s="46">
        <f>IF($E66=0,"…",患者数!AG66/患者数!$E66*100)</f>
        <v>1.6291006471769693</v>
      </c>
      <c r="AH66" s="46">
        <f>IF($E66=0,"…",患者数!AH66/患者数!$E66*100)</f>
        <v>8.9265788886409278E-2</v>
      </c>
      <c r="AI66" s="46">
        <f>IF($E66=0,"…",患者数!AI66/患者数!$E66*100)</f>
        <v>0.20084802499442089</v>
      </c>
      <c r="AJ66" s="45">
        <f>+患者数!AJ66</f>
        <v>1504</v>
      </c>
      <c r="AK66" s="45">
        <f>IF(患者数!E66=0,"…",患者数!AK66/患者数!$E66*100)</f>
        <v>0</v>
      </c>
      <c r="AL66" s="46" t="str">
        <f>IF(患者数!AL66=0,"-",患者数!AL66/患者数!$AJ66*100)</f>
        <v>-</v>
      </c>
      <c r="AM66" s="45">
        <f>+患者数!AM66</f>
        <v>1401</v>
      </c>
      <c r="AN66" s="46">
        <f>IF(患者数!$E66=0,"…",患者数!AN66/患者数!$E66*100)</f>
        <v>0.49096183887525102</v>
      </c>
      <c r="AO66" s="46">
        <f>IF(患者数!$AM66=0,"…",患者数!AO66/患者数!$AM66*100)</f>
        <v>2.7837259100642395</v>
      </c>
      <c r="AP66" s="45">
        <f>+患者数!AP66</f>
        <v>4209</v>
      </c>
      <c r="AQ66" s="46">
        <f>IF(患者数!$AP66=0,"…",患者数!AQ66/患者数!$AP66*100)</f>
        <v>3.3024471370871944</v>
      </c>
      <c r="AR66" s="46">
        <f>IF(患者数!$AP66=0,"…",患者数!AR66/患者数!$AP66*100)</f>
        <v>0.57020669992872419</v>
      </c>
      <c r="AS66" s="46">
        <f>IF($E66=0,"…",患者数!AS66/患者数!$E66*100)</f>
        <v>2.4324927471546531</v>
      </c>
      <c r="AT66" s="46">
        <f>IF($E66=0,"…",患者数!AT66/患者数!$E66*100)</f>
        <v>0.31243026110243249</v>
      </c>
      <c r="AU66" s="46">
        <f>IF($E66=0,"…",患者数!AU66/患者数!$E66*100)</f>
        <v>6.6949341664806969E-2</v>
      </c>
      <c r="AV66" s="46">
        <f>IF($E66=0,"…",患者数!AV66/患者数!$E66*100)</f>
        <v>3.637580897121178</v>
      </c>
      <c r="AW66" s="47">
        <f>+患者数!AW66</f>
        <v>4445</v>
      </c>
      <c r="AX66" s="46">
        <f>IF($AW66=0,"…",患者数!AX66/$AW66*100)</f>
        <v>26.321709786276713</v>
      </c>
      <c r="AY66" s="46">
        <f>IF($AW66=0,"…",患者数!AY66/$AW66*100)</f>
        <v>26.794150731158606</v>
      </c>
      <c r="AZ66" s="46">
        <f>IF($AW66=0,"…",患者数!AZ66/$AW66*100)</f>
        <v>22.339707536557928</v>
      </c>
      <c r="BA66" s="46">
        <f>IF($AW66=0,"…",患者数!BA66/$AW66*100)</f>
        <v>3.6445444319460072</v>
      </c>
      <c r="BB66" s="46">
        <f>IF($AW66=0,"…",患者数!BB66/$AW66*100)</f>
        <v>22.767154105736783</v>
      </c>
      <c r="BC66" s="46">
        <f>IF($AW66=0,"…",患者数!BC66/$AW66*100)</f>
        <v>4.409448818897638</v>
      </c>
      <c r="BD66" s="46">
        <f>IF($AW66=0,"…",患者数!BD66/$AW66*100)</f>
        <v>0.44994375703037126</v>
      </c>
      <c r="BE66" s="46">
        <f>IF($AW66=0,"…",患者数!BE66/$AW66*100)</f>
        <v>7.3340832395950502</v>
      </c>
      <c r="BF66" s="46">
        <f>IF($AW66=0,"…",患者数!BF66/$AW66*100)</f>
        <v>0.29246344206974129</v>
      </c>
      <c r="BG66" s="46" t="s">
        <v>76</v>
      </c>
      <c r="BH66" s="36" t="s">
        <v>76</v>
      </c>
      <c r="BI66" s="36" t="s">
        <v>76</v>
      </c>
      <c r="BJ66" s="36" t="s">
        <v>76</v>
      </c>
    </row>
    <row r="67" spans="1:62" s="16" customFormat="1" ht="18" customHeight="1" x14ac:dyDescent="0.15">
      <c r="A67" s="93"/>
      <c r="B67" s="100" t="s">
        <v>86</v>
      </c>
      <c r="C67" s="48" t="s">
        <v>87</v>
      </c>
      <c r="D67" s="45">
        <f>+患者数!D67</f>
        <v>94</v>
      </c>
      <c r="E67" s="45">
        <f>+患者数!E67</f>
        <v>92</v>
      </c>
      <c r="F67" s="46">
        <f>IF($E67=0,"…",患者数!F67/患者数!$E67*100)</f>
        <v>0</v>
      </c>
      <c r="G67" s="46">
        <f>IF($E67=0,"…",患者数!G67/患者数!$E67*100)</f>
        <v>1.0869565217391304</v>
      </c>
      <c r="H67" s="46">
        <f>IF($E67=0,"…",患者数!H67/患者数!$E67*100)</f>
        <v>4.3478260869565215</v>
      </c>
      <c r="I67" s="46">
        <f>IF($E67=0,"…",患者数!I67/患者数!$E67*100)</f>
        <v>3.2608695652173911</v>
      </c>
      <c r="J67" s="46">
        <f>IF($E67=0,"…",患者数!J67/患者数!$E67*100)</f>
        <v>1.0869565217391304</v>
      </c>
      <c r="K67" s="46">
        <f>IF($E67=0,"…",患者数!K67/患者数!$E67*100)</f>
        <v>0</v>
      </c>
      <c r="L67" s="45">
        <f>+患者数!L67</f>
        <v>63</v>
      </c>
      <c r="M67" s="46">
        <f>IF((患者数!$L67+患者数!$R67)=0,"…",患者数!M67/(患者数!$L67+患者数!$R67)*100)</f>
        <v>0</v>
      </c>
      <c r="N67" s="46">
        <f>IF((患者数!$L67+患者数!$R67)=0,"…",患者数!N67/(患者数!$L67+患者数!$R67)*100)</f>
        <v>0</v>
      </c>
      <c r="O67" s="46">
        <f>IF((患者数!$L67+患者数!$R67)=0,"…",患者数!O67/(患者数!$L67+患者数!$R67)*100)</f>
        <v>2.8985507246376812</v>
      </c>
      <c r="P67" s="46">
        <f>IF((患者数!$L67+患者数!$R67)=0,"…",患者数!P67/(患者数!$L67+患者数!$R67)*100)</f>
        <v>88.405797101449281</v>
      </c>
      <c r="Q67" s="46">
        <f>IF((患者数!$L67+患者数!$R67)=0,"…",患者数!Q67/(患者数!$L67+患者数!$R67)*100)</f>
        <v>42.028985507246375</v>
      </c>
      <c r="R67" s="46">
        <f>IF((患者数!$L67+患者数!$R67)=0,"…",患者数!R67/(患者数!$L67+患者数!$R67)*100)</f>
        <v>8.695652173913043</v>
      </c>
      <c r="S67" s="45">
        <f>+患者数!S67</f>
        <v>90</v>
      </c>
      <c r="T67" s="46">
        <f>IF(患者数!$S67=0,"…",患者数!T67/患者数!$S67*100)</f>
        <v>72.222222222222214</v>
      </c>
      <c r="U67" s="46">
        <f>IF(患者数!$S67=0,"…",患者数!U67/患者数!$S67*100)</f>
        <v>1.1111111111111112</v>
      </c>
      <c r="V67" s="46">
        <f>IF(患者数!$S67=0,"…",患者数!V67/患者数!$S67*100)</f>
        <v>1.1111111111111112</v>
      </c>
      <c r="W67" s="46">
        <f>IF(患者数!$S67=0,"…",患者数!W67/患者数!$S67*100)</f>
        <v>71.111111111111114</v>
      </c>
      <c r="X67" s="45">
        <f>+患者数!X67</f>
        <v>50</v>
      </c>
      <c r="Y67" s="46">
        <f>IF(患者数!$X67=0,"…",患者数!Y67/患者数!$X67*100)</f>
        <v>20</v>
      </c>
      <c r="Z67" s="45">
        <f>+患者数!Z67</f>
        <v>90</v>
      </c>
      <c r="AA67" s="46">
        <f>IF(患者数!$Z67=0,"…",患者数!AA67/患者数!$Z67*100)</f>
        <v>6.666666666666667</v>
      </c>
      <c r="AB67" s="46">
        <f>IF(患者数!$Z67=0,"…",患者数!AB67/患者数!$Z67*100)</f>
        <v>4.4444444444444446</v>
      </c>
      <c r="AC67" s="46">
        <f>IF(患者数!$Z67=0,"…",患者数!AC67/患者数!$Z67*100)</f>
        <v>2.2222222222222223</v>
      </c>
      <c r="AD67" s="46">
        <f>IF(患者数!$Z67=0,"…",患者数!AD67/患者数!$Z67*100)</f>
        <v>1.1111111111111112</v>
      </c>
      <c r="AE67" s="46">
        <f>IF(患者数!$Z67=0,"…",患者数!AE67/患者数!$Z67*100)</f>
        <v>0</v>
      </c>
      <c r="AF67" s="46">
        <f>IF($E67=0,"…",患者数!AF67/患者数!$E67*100)</f>
        <v>0</v>
      </c>
      <c r="AG67" s="46">
        <f>IF($E67=0,"…",患者数!AG67/患者数!$E67*100)</f>
        <v>0</v>
      </c>
      <c r="AH67" s="46">
        <f>IF($E67=0,"…",患者数!AH67/患者数!$E67*100)</f>
        <v>0</v>
      </c>
      <c r="AI67" s="46">
        <f>IF($E67=0,"…",患者数!AI67/患者数!$E67*100)</f>
        <v>1.0869565217391304</v>
      </c>
      <c r="AJ67" s="45">
        <f>+患者数!AJ67</f>
        <v>54</v>
      </c>
      <c r="AK67" s="23">
        <f>IF(患者数!E67=0,"…",患者数!AK67/患者数!$E67*100)</f>
        <v>0</v>
      </c>
      <c r="AL67" s="24" t="str">
        <f>IF(患者数!AL67=0,"-",患者数!AL67/患者数!$AJ67*100)</f>
        <v>-</v>
      </c>
      <c r="AM67" s="45">
        <f>+患者数!AM67</f>
        <v>22</v>
      </c>
      <c r="AN67" s="24">
        <f>IF(患者数!$E67=0,"…",患者数!AN67/患者数!$E67*100)</f>
        <v>4.3478260869565215</v>
      </c>
      <c r="AO67" s="46">
        <f>IF(患者数!$AM67=0,"…",患者数!AO67/患者数!$AM67*100)</f>
        <v>4.5454545454545459</v>
      </c>
      <c r="AP67" s="45">
        <f>+患者数!AP67</f>
        <v>91</v>
      </c>
      <c r="AQ67" s="46">
        <f>IF(患者数!$AP67=0,"…",患者数!AQ67/患者数!$AP67*100)</f>
        <v>0</v>
      </c>
      <c r="AR67" s="46">
        <f>IF(患者数!$AP67=0,"…",患者数!AR67/患者数!$AP67*100)</f>
        <v>1.098901098901099</v>
      </c>
      <c r="AS67" s="46">
        <f>IF($E67=0,"…",患者数!AS67/患者数!$E67*100)</f>
        <v>1.0869565217391304</v>
      </c>
      <c r="AT67" s="46">
        <f>IF($E67=0,"…",患者数!AT67/患者数!$E67*100)</f>
        <v>1.0869565217391304</v>
      </c>
      <c r="AU67" s="46" t="s">
        <v>76</v>
      </c>
      <c r="AV67" s="46" t="s">
        <v>76</v>
      </c>
      <c r="AW67" s="47">
        <f>+患者数!AW67</f>
        <v>90</v>
      </c>
      <c r="AX67" s="46">
        <f>IF($AW67=0,"…",患者数!AX67/$AW67*100)</f>
        <v>23.333333333333332</v>
      </c>
      <c r="AY67" s="46">
        <f>IF($AW67=0,"…",患者数!AY67/$AW67*100)</f>
        <v>10</v>
      </c>
      <c r="AZ67" s="46">
        <f>IF($AW67=0,"…",患者数!AZ67/$AW67*100)</f>
        <v>11.111111111111111</v>
      </c>
      <c r="BA67" s="46">
        <f>IF($AW67=0,"…",患者数!BA67/$AW67*100)</f>
        <v>11.111111111111111</v>
      </c>
      <c r="BB67" s="46">
        <f>IF($AW67=0,"…",患者数!BB67/$AW67*100)</f>
        <v>7.7777777777777777</v>
      </c>
      <c r="BC67" s="46">
        <f>IF($AW67=0,"…",患者数!BC67/$AW67*100)</f>
        <v>16.666666666666664</v>
      </c>
      <c r="BD67" s="46">
        <f>IF($AW67=0,"…",患者数!BD67/$AW67*100)</f>
        <v>0</v>
      </c>
      <c r="BE67" s="46">
        <f>IF($AW67=0,"…",患者数!BE67/$AW67*100)</f>
        <v>13.333333333333334</v>
      </c>
      <c r="BF67" s="46">
        <f>IF($AW67=0,"…",患者数!BF67/$AW67*100)</f>
        <v>5.5555555555555554</v>
      </c>
      <c r="BG67" s="46">
        <f>IF($AW67=0,"…",患者数!BG67/$AW67*100)</f>
        <v>5.5555555555555554</v>
      </c>
      <c r="BH67" s="46">
        <f>IF($AW67=0,"…",患者数!BH67/$AW67)</f>
        <v>2.2222222222222223E-2</v>
      </c>
      <c r="BI67" s="46">
        <f>IF($AW67=0,"…",患者数!BI67/$AW67)</f>
        <v>0</v>
      </c>
      <c r="BJ67" s="46">
        <f>IF($AW67=0,"…",患者数!BJ67/$AW67)</f>
        <v>0</v>
      </c>
    </row>
    <row r="68" spans="1:62" s="16" customFormat="1" ht="18" customHeight="1" x14ac:dyDescent="0.15">
      <c r="A68" s="93"/>
      <c r="B68" s="101"/>
      <c r="C68" s="48" t="s">
        <v>88</v>
      </c>
      <c r="D68" s="45">
        <f>+患者数!D68</f>
        <v>254</v>
      </c>
      <c r="E68" s="45">
        <f>+患者数!E68</f>
        <v>247</v>
      </c>
      <c r="F68" s="46">
        <f>IF($E68=0,"…",患者数!F68/患者数!$E68*100)</f>
        <v>0</v>
      </c>
      <c r="G68" s="46">
        <f>IF($E68=0,"…",患者数!G68/患者数!$E68*100)</f>
        <v>0</v>
      </c>
      <c r="H68" s="46">
        <f>IF($E68=0,"…",患者数!H68/患者数!$E68*100)</f>
        <v>0</v>
      </c>
      <c r="I68" s="46">
        <f>IF($E68=0,"…",患者数!I68/患者数!$E68*100)</f>
        <v>0</v>
      </c>
      <c r="J68" s="46">
        <f>IF($E68=0,"…",患者数!J68/患者数!$E68*100)</f>
        <v>0</v>
      </c>
      <c r="K68" s="46">
        <f>IF($E68=0,"…",患者数!K68/患者数!$E68*100)</f>
        <v>0</v>
      </c>
      <c r="L68" s="45">
        <f>+患者数!L68</f>
        <v>174</v>
      </c>
      <c r="M68" s="46">
        <f>IF((患者数!$L68+患者数!$R68)=0,"…",患者数!M68/(患者数!$L68+患者数!$R68)*100)</f>
        <v>34.615384615384613</v>
      </c>
      <c r="N68" s="46">
        <f>IF((患者数!$L68+患者数!$R68)=0,"…",患者数!N68/(患者数!$L68+患者数!$R68)*100)</f>
        <v>13.461538461538462</v>
      </c>
      <c r="O68" s="46">
        <f>IF((患者数!$L68+患者数!$R68)=0,"…",患者数!O68/(患者数!$L68+患者数!$R68)*100)</f>
        <v>11.153846153846155</v>
      </c>
      <c r="P68" s="46">
        <f>IF((患者数!$L68+患者数!$R68)=0,"…",患者数!P68/(患者数!$L68+患者数!$R68)*100)</f>
        <v>7.6923076923076925</v>
      </c>
      <c r="Q68" s="46">
        <f>IF((患者数!$L68+患者数!$R68)=0,"…",患者数!Q68/(患者数!$L68+患者数!$R68)*100)</f>
        <v>4.6153846153846159</v>
      </c>
      <c r="R68" s="46">
        <f>IF((患者数!$L68+患者数!$R68)=0,"…",患者数!R68/(患者数!$L68+患者数!$R68)*100)</f>
        <v>33.076923076923073</v>
      </c>
      <c r="S68" s="45">
        <f>+患者数!S68</f>
        <v>223</v>
      </c>
      <c r="T68" s="46">
        <f>IF(患者数!$S68=0,"…",患者数!T68/患者数!$S68*100)</f>
        <v>1.7937219730941705</v>
      </c>
      <c r="U68" s="46">
        <f>IF(患者数!$S68=0,"…",患者数!U68/患者数!$S68*100)</f>
        <v>0</v>
      </c>
      <c r="V68" s="46">
        <f>IF(患者数!$S68=0,"…",患者数!V68/患者数!$S68*100)</f>
        <v>3.1390134529147984</v>
      </c>
      <c r="W68" s="46">
        <f>IF(患者数!$S68=0,"…",患者数!W68/患者数!$S68*100)</f>
        <v>0.44843049327354262</v>
      </c>
      <c r="X68" s="45">
        <f>+患者数!X68</f>
        <v>76</v>
      </c>
      <c r="Y68" s="59">
        <f>IF(患者数!$X68=0,"…",患者数!Y68/患者数!$X68*100)</f>
        <v>100</v>
      </c>
      <c r="Z68" s="45">
        <f>+患者数!Z68</f>
        <v>241</v>
      </c>
      <c r="AA68" s="46">
        <f>IF(患者数!$Z68=0,"…",患者数!AA68/患者数!$Z68*100)</f>
        <v>7.0539419087136928</v>
      </c>
      <c r="AB68" s="46">
        <f>IF(患者数!$Z68=0,"…",患者数!AB68/患者数!$Z68*100)</f>
        <v>7.0539419087136928</v>
      </c>
      <c r="AC68" s="46">
        <f>IF(患者数!$Z68=0,"…",患者数!AC68/患者数!$Z68*100)</f>
        <v>6.6390041493775938</v>
      </c>
      <c r="AD68" s="46">
        <f>IF(患者数!$Z68=0,"…",患者数!AD68/患者数!$Z68*100)</f>
        <v>0.82987551867219922</v>
      </c>
      <c r="AE68" s="46">
        <f>IF(患者数!$Z68=0,"…",患者数!AE68/患者数!$Z68*100)</f>
        <v>0</v>
      </c>
      <c r="AF68" s="46">
        <f>IF($E68=0,"…",患者数!AF68/患者数!$E68*100)</f>
        <v>0</v>
      </c>
      <c r="AG68" s="46">
        <f>IF($E68=0,"…",患者数!AG68/患者数!$E68*100)</f>
        <v>0.80971659919028338</v>
      </c>
      <c r="AH68" s="46">
        <f>IF($E68=0,"…",患者数!AH68/患者数!$E68*100)</f>
        <v>1.6194331983805668</v>
      </c>
      <c r="AI68" s="46">
        <f>IF($E68=0,"…",患者数!AI68/患者数!$E68*100)</f>
        <v>0.80971659919028338</v>
      </c>
      <c r="AJ68" s="45">
        <f>+患者数!AJ68</f>
        <v>188</v>
      </c>
      <c r="AK68" s="23">
        <f>IF(患者数!E68=0,"…",患者数!AK68/患者数!$E68*100)</f>
        <v>0</v>
      </c>
      <c r="AL68" s="24" t="str">
        <f>IF(患者数!AL68=0,"-",患者数!AL68/患者数!$AJ68*100)</f>
        <v>-</v>
      </c>
      <c r="AM68" s="45">
        <f>+患者数!AM68</f>
        <v>47</v>
      </c>
      <c r="AN68" s="24">
        <f>IF(患者数!$E68=0,"…",患者数!AN68/患者数!$E68*100)</f>
        <v>6.0728744939271255</v>
      </c>
      <c r="AO68" s="46">
        <f>IF(患者数!$AM68=0,"…",患者数!AO68/患者数!$AM68*100)</f>
        <v>4.2553191489361701</v>
      </c>
      <c r="AP68" s="45">
        <f>+患者数!AP68</f>
        <v>244</v>
      </c>
      <c r="AQ68" s="46">
        <f>IF(患者数!$AP68=0,"…",患者数!AQ68/患者数!$AP68*100)</f>
        <v>3.6885245901639343</v>
      </c>
      <c r="AR68" s="46">
        <f>IF(患者数!$AP68=0,"…",患者数!AR68/患者数!$AP68*100)</f>
        <v>0.4098360655737705</v>
      </c>
      <c r="AS68" s="46">
        <f>IF($E68=0,"…",患者数!AS68/患者数!$E68*100)</f>
        <v>3.6437246963562751</v>
      </c>
      <c r="AT68" s="46">
        <f>IF($E68=0,"…",患者数!AT68/患者数!$E68*100)</f>
        <v>2.0242914979757085</v>
      </c>
      <c r="AU68" s="46" t="s">
        <v>76</v>
      </c>
      <c r="AV68" s="46" t="s">
        <v>76</v>
      </c>
      <c r="AW68" s="47">
        <f>+患者数!AW68</f>
        <v>244</v>
      </c>
      <c r="AX68" s="46">
        <f>IF($AW68=0,"…",患者数!AX68/$AW68*100)</f>
        <v>26.229508196721312</v>
      </c>
      <c r="AY68" s="46">
        <f>IF($AW68=0,"…",患者数!AY68/$AW68*100)</f>
        <v>19.262295081967213</v>
      </c>
      <c r="AZ68" s="46">
        <f>IF($AW68=0,"…",患者数!AZ68/$AW68*100)</f>
        <v>3.6885245901639343</v>
      </c>
      <c r="BA68" s="46">
        <f>IF($AW68=0,"…",患者数!BA68/$AW68*100)</f>
        <v>1.2295081967213115</v>
      </c>
      <c r="BB68" s="46">
        <f>IF($AW68=0,"…",患者数!BB68/$AW68*100)</f>
        <v>7.7868852459016393</v>
      </c>
      <c r="BC68" s="46">
        <f>IF($AW68=0,"…",患者数!BC68/$AW68*100)</f>
        <v>3.6885245901639343</v>
      </c>
      <c r="BD68" s="46">
        <f>IF($AW68=0,"…",患者数!BD68/$AW68*100)</f>
        <v>0.81967213114754101</v>
      </c>
      <c r="BE68" s="46">
        <f>IF($AW68=0,"…",患者数!BE68/$AW68*100)</f>
        <v>2.459016393442623</v>
      </c>
      <c r="BF68" s="46">
        <f>IF($AW68=0,"…",患者数!BF68/$AW68*100)</f>
        <v>0</v>
      </c>
      <c r="BG68" s="46">
        <f>IF($AW68=0,"…",患者数!BG68/$AW68*100)</f>
        <v>9.8360655737704921</v>
      </c>
      <c r="BH68" s="46">
        <f>IF($AW68=0,"…",患者数!BH68/$AW68)</f>
        <v>4.0983606557377051E-3</v>
      </c>
      <c r="BI68" s="46">
        <f>IF($AW68=0,"…",患者数!BI68/$AW68)</f>
        <v>0</v>
      </c>
      <c r="BJ68" s="46">
        <f>IF($AW68=0,"…",患者数!BJ68/$AW68)</f>
        <v>8.1967213114754103E-3</v>
      </c>
    </row>
    <row r="69" spans="1:62" s="16" customFormat="1" ht="18" customHeight="1" x14ac:dyDescent="0.15">
      <c r="A69" s="93"/>
      <c r="B69" s="101"/>
      <c r="C69" s="48" t="s">
        <v>89</v>
      </c>
      <c r="D69" s="45">
        <f>+患者数!D69</f>
        <v>986</v>
      </c>
      <c r="E69" s="45">
        <f>+患者数!E69</f>
        <v>851</v>
      </c>
      <c r="F69" s="46">
        <f>IF($E69=0,"…",患者数!F69/患者数!$E69*100)</f>
        <v>0.4700352526439483</v>
      </c>
      <c r="G69" s="46">
        <f>IF($E69=0,"…",患者数!G69/患者数!$E69*100)</f>
        <v>0</v>
      </c>
      <c r="H69" s="46">
        <f>IF($E69=0,"…",患者数!H69/患者数!$E69*100)</f>
        <v>33.607520564042304</v>
      </c>
      <c r="I69" s="46">
        <f>IF($E69=0,"…",患者数!I69/患者数!$E69*100)</f>
        <v>17.743830787309047</v>
      </c>
      <c r="J69" s="46">
        <f>IF($E69=0,"…",患者数!J69/患者数!$E69*100)</f>
        <v>3.4077555816686247</v>
      </c>
      <c r="K69" s="46">
        <f>IF($E69=0,"…",患者数!K69/患者数!$E69*100)</f>
        <v>26.086956521739129</v>
      </c>
      <c r="L69" s="45">
        <f>+患者数!L69</f>
        <v>171</v>
      </c>
      <c r="M69" s="46">
        <f>IF((患者数!$L69+患者数!$R69)=0,"…",患者数!M69/(患者数!$L69+患者数!$R69)*100)</f>
        <v>13.779527559055119</v>
      </c>
      <c r="N69" s="46">
        <f>IF((患者数!$L69+患者数!$R69)=0,"…",患者数!N69/(患者数!$L69+患者数!$R69)*100)</f>
        <v>11.023622047244094</v>
      </c>
      <c r="O69" s="46">
        <f>IF((患者数!$L69+患者数!$R69)=0,"…",患者数!O69/(患者数!$L69+患者数!$R69)*100)</f>
        <v>27.165354330708663</v>
      </c>
      <c r="P69" s="46">
        <f>IF((患者数!$L69+患者数!$R69)=0,"…",患者数!P69/(患者数!$L69+患者数!$R69)*100)</f>
        <v>13.385826771653544</v>
      </c>
      <c r="Q69" s="46">
        <f>IF((患者数!$L69+患者数!$R69)=0,"…",患者数!Q69/(患者数!$L69+患者数!$R69)*100)</f>
        <v>11.023622047244094</v>
      </c>
      <c r="R69" s="46">
        <f>IF((患者数!$L69+患者数!$R69)=0,"…",患者数!R69/(患者数!$L69+患者数!$R69)*100)</f>
        <v>32.677165354330704</v>
      </c>
      <c r="S69" s="45">
        <f>+患者数!S69</f>
        <v>810</v>
      </c>
      <c r="T69" s="46">
        <f>IF(患者数!$S69=0,"…",患者数!T69/患者数!$S69*100)</f>
        <v>22.222222222222221</v>
      </c>
      <c r="U69" s="46">
        <f>IF(患者数!$S69=0,"…",患者数!U69/患者数!$S69*100)</f>
        <v>0.86419753086419748</v>
      </c>
      <c r="V69" s="46">
        <f>IF(患者数!$S69=0,"…",患者数!V69/患者数!$S69*100)</f>
        <v>2.4691358024691357</v>
      </c>
      <c r="W69" s="46">
        <f>IF(患者数!$S69=0,"…",患者数!W69/患者数!$S69*100)</f>
        <v>22.098765432098766</v>
      </c>
      <c r="X69" s="45">
        <f>+患者数!X69</f>
        <v>148</v>
      </c>
      <c r="Y69" s="46">
        <f>IF(患者数!$X69=0,"…",患者数!Y69/患者数!$X69*100)</f>
        <v>7.4324324324324325</v>
      </c>
      <c r="Z69" s="45">
        <f>+患者数!Z69</f>
        <v>796</v>
      </c>
      <c r="AA69" s="46">
        <f>IF(患者数!$Z69=0,"…",患者数!AA69/患者数!$Z69*100)</f>
        <v>11.557788944723619</v>
      </c>
      <c r="AB69" s="46">
        <f>IF(患者数!$Z69=0,"…",患者数!AB69/患者数!$Z69*100)</f>
        <v>7.5376884422110546</v>
      </c>
      <c r="AC69" s="46">
        <f>IF(患者数!$Z69=0,"…",患者数!AC69/患者数!$Z69*100)</f>
        <v>9.7989949748743719</v>
      </c>
      <c r="AD69" s="46">
        <f>IF(患者数!$Z69=0,"…",患者数!AD69/患者数!$Z69*100)</f>
        <v>1.1306532663316584</v>
      </c>
      <c r="AE69" s="46">
        <f>IF(患者数!$Z69=0,"…",患者数!AE69/患者数!$Z69*100)</f>
        <v>0</v>
      </c>
      <c r="AF69" s="46">
        <f>IF($E69=0,"…",患者数!AF69/患者数!$E69*100)</f>
        <v>0</v>
      </c>
      <c r="AG69" s="46">
        <f>IF($E69=0,"…",患者数!AG69/患者数!$E69*100)</f>
        <v>1.410105757931845</v>
      </c>
      <c r="AH69" s="46">
        <f>IF($E69=0,"…",患者数!AH69/患者数!$E69*100)</f>
        <v>0.23501762632197415</v>
      </c>
      <c r="AI69" s="46">
        <f>IF($E69=0,"…",患者数!AI69/患者数!$E69*100)</f>
        <v>0.35252643948296125</v>
      </c>
      <c r="AJ69" s="45">
        <f>+患者数!AJ69</f>
        <v>624</v>
      </c>
      <c r="AK69" s="23">
        <f>IF(患者数!E69=0,"…",患者数!AK69/患者数!$E69*100)</f>
        <v>0</v>
      </c>
      <c r="AL69" s="24" t="str">
        <f>IF(患者数!AL69=0,"-",患者数!AL69/患者数!$AJ69*100)</f>
        <v>-</v>
      </c>
      <c r="AM69" s="45">
        <f>+患者数!AM69</f>
        <v>184</v>
      </c>
      <c r="AN69" s="24">
        <f>IF(患者数!$E69=0,"…",患者数!AN69/患者数!$E69*100)</f>
        <v>14.336075205640423</v>
      </c>
      <c r="AO69" s="46">
        <f>IF(患者数!$AM69=0,"…",患者数!AO69/患者数!$AM69*100)</f>
        <v>8.695652173913043</v>
      </c>
      <c r="AP69" s="45">
        <f>+患者数!AP69</f>
        <v>749</v>
      </c>
      <c r="AQ69" s="46">
        <f>IF(患者数!$AP69=0,"…",患者数!AQ69/患者数!$AP69*100)</f>
        <v>3.8718291054739651</v>
      </c>
      <c r="AR69" s="46">
        <f>IF(患者数!$AP69=0,"…",患者数!AR69/患者数!$AP69*100)</f>
        <v>1.0680907877169559</v>
      </c>
      <c r="AS69" s="46">
        <f>IF($E69=0,"…",患者数!AS69/患者数!$E69*100)</f>
        <v>6.5804935370152764</v>
      </c>
      <c r="AT69" s="46">
        <f>IF($E69=0,"…",患者数!AT69/患者数!$E69*100)</f>
        <v>2.5851938895417157</v>
      </c>
      <c r="AU69" s="46" t="s">
        <v>76</v>
      </c>
      <c r="AV69" s="46" t="s">
        <v>76</v>
      </c>
      <c r="AW69" s="47">
        <f>+患者数!AW69</f>
        <v>774</v>
      </c>
      <c r="AX69" s="46">
        <f>IF($AW69=0,"…",患者数!AX69/$AW69*100)</f>
        <v>13.695090439276486</v>
      </c>
      <c r="AY69" s="46">
        <f>IF($AW69=0,"…",患者数!AY69/$AW69*100)</f>
        <v>5.1679586563307494</v>
      </c>
      <c r="AZ69" s="46">
        <f>IF($AW69=0,"…",患者数!AZ69/$AW69*100)</f>
        <v>6.7183462532299743</v>
      </c>
      <c r="BA69" s="46">
        <f>IF($AW69=0,"…",患者数!BA69/$AW69*100)</f>
        <v>1.8087855297157622</v>
      </c>
      <c r="BB69" s="46">
        <f>IF($AW69=0,"…",患者数!BB69/$AW69*100)</f>
        <v>11.627906976744185</v>
      </c>
      <c r="BC69" s="46">
        <f>IF($AW69=0,"…",患者数!BC69/$AW69*100)</f>
        <v>9.6899224806201563</v>
      </c>
      <c r="BD69" s="46">
        <f>IF($AW69=0,"…",患者数!BD69/$AW69*100)</f>
        <v>0.77519379844961245</v>
      </c>
      <c r="BE69" s="46">
        <f>IF($AW69=0,"…",患者数!BE69/$AW69*100)</f>
        <v>7.6227390180878558</v>
      </c>
      <c r="BF69" s="46">
        <f>IF($AW69=0,"…",患者数!BF69/$AW69*100)</f>
        <v>1.6795865633074936</v>
      </c>
      <c r="BG69" s="46">
        <f>IF($AW69=0,"…",患者数!BG69/$AW69*100)</f>
        <v>4.521963824289406</v>
      </c>
      <c r="BH69" s="46">
        <f>IF($AW69=0,"…",患者数!BH69/$AW69)</f>
        <v>1.1627906976744186E-2</v>
      </c>
      <c r="BI69" s="46">
        <f>IF($AW69=0,"…",患者数!BI69/$AW69)</f>
        <v>0</v>
      </c>
      <c r="BJ69" s="46">
        <f>IF($AW69=0,"…",患者数!BJ69/$AW69)</f>
        <v>3.1007751937984496E-2</v>
      </c>
    </row>
    <row r="70" spans="1:62" s="16" customFormat="1" ht="18" customHeight="1" x14ac:dyDescent="0.15">
      <c r="A70" s="93"/>
      <c r="B70" s="101"/>
      <c r="C70" s="48" t="s">
        <v>90</v>
      </c>
      <c r="D70" s="45">
        <f>+患者数!D70</f>
        <v>3030</v>
      </c>
      <c r="E70" s="45">
        <f>+患者数!E70</f>
        <v>2922</v>
      </c>
      <c r="F70" s="46">
        <f>IF($E70=0,"…",患者数!F70/患者数!$E70*100)</f>
        <v>0.23956194387405885</v>
      </c>
      <c r="G70" s="46">
        <f>IF($E70=0,"…",患者数!G70/患者数!$E70*100)</f>
        <v>4.038329911019849</v>
      </c>
      <c r="H70" s="46">
        <f>IF($E70=0,"…",患者数!H70/患者数!$E70*100)</f>
        <v>1.1293634496919918</v>
      </c>
      <c r="I70" s="46">
        <f>IF($E70=0,"…",患者数!I70/患者数!$E70*100)</f>
        <v>1.0951403148528405</v>
      </c>
      <c r="J70" s="46">
        <f>IF($E70=0,"…",患者数!J70/患者数!$E70*100)</f>
        <v>0.10266940451745381</v>
      </c>
      <c r="K70" s="46">
        <f>IF($E70=0,"…",患者数!K70/患者数!$E70*100)</f>
        <v>0.10266940451745381</v>
      </c>
      <c r="L70" s="45">
        <f>+患者数!L70</f>
        <v>1744</v>
      </c>
      <c r="M70" s="46">
        <f>IF((患者数!$L70+患者数!$R70)=0,"…",患者数!M70/(患者数!$L70+患者数!$R70)*100)</f>
        <v>25.709584533113944</v>
      </c>
      <c r="N70" s="46">
        <f>IF((患者数!$L70+患者数!$R70)=0,"…",患者数!N70/(患者数!$L70+患者数!$R70)*100)</f>
        <v>16.371863430686961</v>
      </c>
      <c r="O70" s="46">
        <f>IF((患者数!$L70+患者数!$R70)=0,"…",患者数!O70/(患者数!$L70+患者数!$R70)*100)</f>
        <v>20.567667626491158</v>
      </c>
      <c r="P70" s="46">
        <f>IF((患者数!$L70+患者数!$R70)=0,"…",患者数!P70/(患者数!$L70+患者数!$R70)*100)</f>
        <v>9.0909090909090917</v>
      </c>
      <c r="Q70" s="46">
        <f>IF((患者数!$L70+患者数!$R70)=0,"…",患者数!Q70/(患者数!$L70+患者数!$R70)*100)</f>
        <v>5.5532702591526126</v>
      </c>
      <c r="R70" s="46">
        <f>IF((患者数!$L70+患者数!$R70)=0,"…",患者数!R70/(患者数!$L70+患者数!$R70)*100)</f>
        <v>28.259975318798848</v>
      </c>
      <c r="S70" s="45">
        <f>+患者数!S70</f>
        <v>2882</v>
      </c>
      <c r="T70" s="46">
        <f>IF(患者数!$S70=0,"…",患者数!T70/患者数!$S70*100)</f>
        <v>10.235947258848022</v>
      </c>
      <c r="U70" s="46">
        <f>IF(患者数!$S70=0,"…",患者数!U70/患者数!$S70*100)</f>
        <v>0.17349063150589866</v>
      </c>
      <c r="V70" s="46">
        <f>IF(患者数!$S70=0,"…",患者数!V70/患者数!$S70*100)</f>
        <v>2.1512838306731434</v>
      </c>
      <c r="W70" s="46">
        <f>IF(患者数!$S70=0,"…",患者数!W70/患者数!$S70*100)</f>
        <v>9.2297015961138094</v>
      </c>
      <c r="X70" s="45">
        <f>+患者数!X70</f>
        <v>1584</v>
      </c>
      <c r="Y70" s="46">
        <f>IF(患者数!$X70=0,"…",患者数!Y70/患者数!$X70*100)</f>
        <v>2.714646464646465</v>
      </c>
      <c r="Z70" s="45">
        <f>+患者数!Z70</f>
        <v>2838</v>
      </c>
      <c r="AA70" s="46">
        <f>IF(患者数!$Z70=0,"…",患者数!AA70/患者数!$Z70*100)</f>
        <v>10.11275546159267</v>
      </c>
      <c r="AB70" s="46">
        <f>IF(患者数!$Z70=0,"…",患者数!AB70/患者数!$Z70*100)</f>
        <v>5.9901338971106419</v>
      </c>
      <c r="AC70" s="46">
        <f>IF(患者数!$Z70=0,"…",患者数!AC70/患者数!$Z70*100)</f>
        <v>5.9548978153629317</v>
      </c>
      <c r="AD70" s="46">
        <f>IF(患者数!$Z70=0,"…",患者数!AD70/患者数!$Z70*100)</f>
        <v>0.81042988019732198</v>
      </c>
      <c r="AE70" s="46">
        <f>IF(患者数!$Z70=0,"…",患者数!AE70/患者数!$Z70*100)</f>
        <v>0.10570824524312897</v>
      </c>
      <c r="AF70" s="46">
        <f>IF($E70=0,"…",患者数!AF70/患者数!$E70*100)</f>
        <v>3.4223134839151265E-2</v>
      </c>
      <c r="AG70" s="46">
        <f>IF($E70=0,"…",患者数!AG70/患者数!$E70*100)</f>
        <v>1.7796030116358659</v>
      </c>
      <c r="AH70" s="46">
        <f>IF($E70=0,"…",患者数!AH70/患者数!$E70*100)</f>
        <v>0.23956194387405885</v>
      </c>
      <c r="AI70" s="46">
        <f>IF($E70=0,"…",患者数!AI70/患者数!$E70*100)</f>
        <v>0.10266940451745381</v>
      </c>
      <c r="AJ70" s="45">
        <f>+患者数!AJ70</f>
        <v>1901</v>
      </c>
      <c r="AK70" s="23">
        <f>IF(患者数!E70=0,"…",患者数!AK70/患者数!$E70*100)</f>
        <v>0</v>
      </c>
      <c r="AL70" s="24" t="str">
        <f>IF(患者数!AL70=0,"-",患者数!AL70/患者数!$AJ70*100)</f>
        <v>-</v>
      </c>
      <c r="AM70" s="45">
        <f>+患者数!AM70</f>
        <v>775</v>
      </c>
      <c r="AN70" s="24">
        <f>IF(患者数!$E70=0,"…",患者数!AN70/患者数!$E70*100)</f>
        <v>10.335386721423683</v>
      </c>
      <c r="AO70" s="46">
        <f>IF(患者数!$AM70=0,"…",患者数!AO70/患者数!$AM70*100)</f>
        <v>6.193548387096774</v>
      </c>
      <c r="AP70" s="45">
        <f>+患者数!AP70</f>
        <v>2909</v>
      </c>
      <c r="AQ70" s="46">
        <f>IF(患者数!$AP70=0,"…",患者数!AQ70/患者数!$AP70*100)</f>
        <v>1.6500515641113784</v>
      </c>
      <c r="AR70" s="46">
        <f>IF(患者数!$AP70=0,"…",患者数!AR70/患者数!$AP70*100)</f>
        <v>0.68752148504640764</v>
      </c>
      <c r="AS70" s="46">
        <f>IF($E70=0,"…",患者数!AS70/患者数!$E70*100)</f>
        <v>2.6009582477754964</v>
      </c>
      <c r="AT70" s="46">
        <f>IF($E70=0,"…",患者数!AT70/患者数!$E70*100)</f>
        <v>0.68446269678302529</v>
      </c>
      <c r="AU70" s="46" t="s">
        <v>76</v>
      </c>
      <c r="AV70" s="46" t="s">
        <v>76</v>
      </c>
      <c r="AW70" s="47">
        <f>+患者数!AW70</f>
        <v>2841</v>
      </c>
      <c r="AX70" s="46">
        <f>IF($AW70=0,"…",患者数!AX70/$AW70*100)</f>
        <v>17.669834565293911</v>
      </c>
      <c r="AY70" s="46">
        <f>IF($AW70=0,"…",患者数!AY70/$AW70*100)</f>
        <v>15.276311158042944</v>
      </c>
      <c r="AZ70" s="46">
        <f>IF($AW70=0,"…",患者数!AZ70/$AW70*100)</f>
        <v>11.052446321717705</v>
      </c>
      <c r="BA70" s="46">
        <f>IF($AW70=0,"…",患者数!BA70/$AW70*100)</f>
        <v>5.0686378035902857</v>
      </c>
      <c r="BB70" s="46">
        <f>IF($AW70=0,"…",患者数!BB70/$AW70*100)</f>
        <v>25.976768743400214</v>
      </c>
      <c r="BC70" s="46">
        <f>IF($AW70=0,"…",患者数!BC70/$AW70*100)</f>
        <v>9.5388947553678278</v>
      </c>
      <c r="BD70" s="46">
        <f>IF($AW70=0,"…",患者数!BD70/$AW70*100)</f>
        <v>0.63357972544878571</v>
      </c>
      <c r="BE70" s="46">
        <f>IF($AW70=0,"…",患者数!BE70/$AW70*100)</f>
        <v>11.897219288982752</v>
      </c>
      <c r="BF70" s="46">
        <f>IF($AW70=0,"…",患者数!BF70/$AW70*100)</f>
        <v>2.5695177754311862</v>
      </c>
      <c r="BG70" s="46">
        <f>IF($AW70=0,"…",患者数!BG70/$AW70*100)</f>
        <v>7.81414994720169</v>
      </c>
      <c r="BH70" s="46">
        <f>IF($AW70=0,"…",患者数!BH70/$AW70)</f>
        <v>2.5343189017951427E-2</v>
      </c>
      <c r="BI70" s="46">
        <f>IF($AW70=0,"…",患者数!BI70/$AW70)</f>
        <v>2.1119324181626186E-3</v>
      </c>
      <c r="BJ70" s="46">
        <f>IF($AW70=0,"…",患者数!BJ70/$AW70)</f>
        <v>3.3086941217881027E-2</v>
      </c>
    </row>
    <row r="71" spans="1:62" s="16" customFormat="1" ht="18" customHeight="1" x14ac:dyDescent="0.15">
      <c r="A71" s="94"/>
      <c r="B71" s="102"/>
      <c r="C71" s="48" t="s">
        <v>91</v>
      </c>
      <c r="D71" s="45">
        <f>+患者数!D71</f>
        <v>76</v>
      </c>
      <c r="E71" s="45">
        <f>+患者数!E71</f>
        <v>20</v>
      </c>
      <c r="F71" s="46">
        <f>IF($E71=0,"…",患者数!F71/患者数!$E71*100)</f>
        <v>0</v>
      </c>
      <c r="G71" s="46">
        <f>IF($E71=0,"…",患者数!G71/患者数!$E71*100)</f>
        <v>20</v>
      </c>
      <c r="H71" s="46">
        <f>IF($E71=0,"…",患者数!H71/患者数!$E71*100)</f>
        <v>0</v>
      </c>
      <c r="I71" s="46">
        <f>IF($E71=0,"…",患者数!I71/患者数!$E71*100)</f>
        <v>0</v>
      </c>
      <c r="J71" s="46">
        <f>IF($E71=0,"…",患者数!J71/患者数!$E71*100)</f>
        <v>0</v>
      </c>
      <c r="K71" s="46">
        <f>IF($E71=0,"…",患者数!K71/患者数!$E71*100)</f>
        <v>0</v>
      </c>
      <c r="L71" s="45">
        <f>+患者数!L71</f>
        <v>18</v>
      </c>
      <c r="M71" s="46">
        <f>IF((患者数!$L71+患者数!$R71)=0,"…",患者数!M71/(患者数!$L71+患者数!$R71)*100)</f>
        <v>40.909090909090914</v>
      </c>
      <c r="N71" s="46">
        <f>IF((患者数!$L71+患者数!$R71)=0,"…",患者数!N71/(患者数!$L71+患者数!$R71)*100)</f>
        <v>13.636363636363635</v>
      </c>
      <c r="O71" s="46">
        <f>IF((患者数!$L71+患者数!$R71)=0,"…",患者数!O71/(患者数!$L71+患者数!$R71)*100)</f>
        <v>9.0909090909090917</v>
      </c>
      <c r="P71" s="46">
        <f>IF((患者数!$L71+患者数!$R71)=0,"…",患者数!P71/(患者数!$L71+患者数!$R71)*100)</f>
        <v>18.181818181818183</v>
      </c>
      <c r="Q71" s="46">
        <f>IF((患者数!$L71+患者数!$R71)=0,"…",患者数!Q71/(患者数!$L71+患者数!$R71)*100)</f>
        <v>27.27272727272727</v>
      </c>
      <c r="R71" s="46">
        <f>IF((患者数!$L71+患者数!$R71)=0,"…",患者数!R71/(患者数!$L71+患者数!$R71)*100)</f>
        <v>18.181818181818183</v>
      </c>
      <c r="S71" s="45">
        <f>+患者数!S71</f>
        <v>20</v>
      </c>
      <c r="T71" s="46">
        <f>IF(患者数!$S71=0,"…",患者数!T71/患者数!$S71*100)</f>
        <v>25</v>
      </c>
      <c r="U71" s="46">
        <f>IF(患者数!$S71=0,"…",患者数!U71/患者数!$S71*100)</f>
        <v>0</v>
      </c>
      <c r="V71" s="46">
        <f>IF(患者数!$S71=0,"…",患者数!V71/患者数!$S71*100)</f>
        <v>20</v>
      </c>
      <c r="W71" s="46">
        <f>IF(患者数!$S71=0,"…",患者数!W71/患者数!$S71*100)</f>
        <v>5</v>
      </c>
      <c r="X71" s="45">
        <f>+患者数!X71</f>
        <v>17</v>
      </c>
      <c r="Y71" s="46">
        <f>IF(患者数!$X71=0,"…",患者数!Y71/患者数!$X71*100)</f>
        <v>0</v>
      </c>
      <c r="Z71" s="45">
        <f>+患者数!Z71</f>
        <v>20</v>
      </c>
      <c r="AA71" s="46">
        <f>IF(患者数!$Z71=0,"…",患者数!AA71/患者数!$Z71*100)</f>
        <v>5</v>
      </c>
      <c r="AB71" s="46">
        <f>IF(患者数!$Z71=0,"…",患者数!AB71/患者数!$Z71*100)</f>
        <v>10</v>
      </c>
      <c r="AC71" s="46">
        <f>IF(患者数!$Z71=0,"…",患者数!AC71/患者数!$Z71*100)</f>
        <v>10</v>
      </c>
      <c r="AD71" s="46">
        <f>IF(患者数!$Z71=0,"…",患者数!AD71/患者数!$Z71*100)</f>
        <v>0</v>
      </c>
      <c r="AE71" s="46">
        <f>IF(患者数!$Z71=0,"…",患者数!AE71/患者数!$Z71*100)</f>
        <v>0</v>
      </c>
      <c r="AF71" s="46">
        <f>IF($E71=0,"…",患者数!AF71/患者数!$E71*100)</f>
        <v>0</v>
      </c>
      <c r="AG71" s="46">
        <f>IF($E71=0,"…",患者数!AG71/患者数!$E71*100)</f>
        <v>10</v>
      </c>
      <c r="AH71" s="46">
        <f>IF($E71=0,"…",患者数!AH71/患者数!$E71*100)</f>
        <v>0</v>
      </c>
      <c r="AI71" s="46">
        <f>IF($E71=0,"…",患者数!AI71/患者数!$E71*100)</f>
        <v>0</v>
      </c>
      <c r="AJ71" s="45">
        <f>+患者数!AJ71</f>
        <v>16</v>
      </c>
      <c r="AK71" s="45">
        <f>IF(患者数!E71=0,"…",患者数!AK71/患者数!$E71*100)</f>
        <v>0</v>
      </c>
      <c r="AL71" s="46" t="str">
        <f>IF(患者数!AL71=0,"-",患者数!AL71/患者数!$AJ71*100)</f>
        <v>-</v>
      </c>
      <c r="AM71" s="45">
        <f>+患者数!AM71</f>
        <v>1</v>
      </c>
      <c r="AN71" s="46">
        <f>IF(患者数!$E71=0,"…",患者数!AN71/患者数!$E71*100)</f>
        <v>5</v>
      </c>
      <c r="AO71" s="50">
        <f>IF(患者数!$AM71=0,"…",患者数!AO71/患者数!$AM71*100)</f>
        <v>0</v>
      </c>
      <c r="AP71" s="45">
        <f>+患者数!AP71</f>
        <v>19</v>
      </c>
      <c r="AQ71" s="46">
        <f>IF(患者数!$AP71=0,"…",患者数!AQ71/患者数!$AP71*100)</f>
        <v>5.2631578947368416</v>
      </c>
      <c r="AR71" s="46">
        <f>IF(患者数!$AP71=0,"…",患者数!AR71/患者数!$AP71*100)</f>
        <v>0</v>
      </c>
      <c r="AS71" s="46">
        <f>IF($E71=0,"…",患者数!AS71/患者数!$E71*100)</f>
        <v>15</v>
      </c>
      <c r="AT71" s="46">
        <f>IF($E71=0,"…",患者数!AT71/患者数!$E71*100)</f>
        <v>0</v>
      </c>
      <c r="AU71" s="46" t="s">
        <v>76</v>
      </c>
      <c r="AV71" s="46" t="s">
        <v>76</v>
      </c>
      <c r="AW71" s="47">
        <f>+患者数!AW71</f>
        <v>18</v>
      </c>
      <c r="AX71" s="46">
        <f>IF($AW71=0,"…",患者数!AX71/$AW71*100)</f>
        <v>44.444444444444443</v>
      </c>
      <c r="AY71" s="46">
        <f>IF($AW71=0,"…",患者数!AY71/$AW71*100)</f>
        <v>11.111111111111111</v>
      </c>
      <c r="AZ71" s="46">
        <f>IF($AW71=0,"…",患者数!AZ71/$AW71*100)</f>
        <v>22.222222222222221</v>
      </c>
      <c r="BA71" s="46">
        <f>IF($AW71=0,"…",患者数!BA71/$AW71*100)</f>
        <v>0</v>
      </c>
      <c r="BB71" s="46">
        <f>IF($AW71=0,"…",患者数!BB71/$AW71*100)</f>
        <v>61.111111111111114</v>
      </c>
      <c r="BC71" s="46">
        <f>IF($AW71=0,"…",患者数!BC71/$AW71*100)</f>
        <v>0</v>
      </c>
      <c r="BD71" s="46">
        <f>IF($AW71=0,"…",患者数!BD71/$AW71*100)</f>
        <v>0</v>
      </c>
      <c r="BE71" s="46">
        <f>IF($AW71=0,"…",患者数!BE71/$AW71*100)</f>
        <v>11.111111111111111</v>
      </c>
      <c r="BF71" s="46">
        <f>IF($AW71=0,"…",患者数!BF71/$AW71*100)</f>
        <v>0</v>
      </c>
      <c r="BG71" s="46">
        <f>IF($AW71=0,"…",患者数!BG71/$AW71*100)</f>
        <v>33.333333333333329</v>
      </c>
      <c r="BH71" s="46">
        <f>IF($AW71=0,"…",患者数!BH71/$AW71)</f>
        <v>0</v>
      </c>
      <c r="BI71" s="46">
        <f>IF($AW71=0,"…",患者数!BI71/$AW71)</f>
        <v>0</v>
      </c>
      <c r="BJ71" s="46">
        <f>IF($AW71=0,"…",患者数!BJ71/$AW71)</f>
        <v>0</v>
      </c>
    </row>
    <row r="72" spans="1:62" x14ac:dyDescent="0.15">
      <c r="A72" s="56" t="s">
        <v>100</v>
      </c>
      <c r="B72" s="10" t="s">
        <v>98</v>
      </c>
    </row>
    <row r="73" spans="1:62" x14ac:dyDescent="0.15">
      <c r="A73" s="56" t="s">
        <v>100</v>
      </c>
      <c r="B73" s="10" t="s">
        <v>99</v>
      </c>
    </row>
  </sheetData>
  <sheetProtection password="B900" sheet="1" objects="1" scenarios="1"/>
  <mergeCells count="78">
    <mergeCell ref="A51:A71"/>
    <mergeCell ref="B51:B57"/>
    <mergeCell ref="B58:B61"/>
    <mergeCell ref="B62:B65"/>
    <mergeCell ref="B66:C66"/>
    <mergeCell ref="B67:B71"/>
    <mergeCell ref="A30:A50"/>
    <mergeCell ref="B30:B36"/>
    <mergeCell ref="B37:B40"/>
    <mergeCell ref="B41:B44"/>
    <mergeCell ref="B45:C45"/>
    <mergeCell ref="B46:B50"/>
    <mergeCell ref="BE6:BE7"/>
    <mergeCell ref="BF6:BF7"/>
    <mergeCell ref="BG6:BJ6"/>
    <mergeCell ref="A8:A29"/>
    <mergeCell ref="B8:B14"/>
    <mergeCell ref="B15:B18"/>
    <mergeCell ref="B19:B22"/>
    <mergeCell ref="B23:C23"/>
    <mergeCell ref="B24:B28"/>
    <mergeCell ref="B29:C29"/>
    <mergeCell ref="AW6:AW7"/>
    <mergeCell ref="AX6:AY6"/>
    <mergeCell ref="AZ6:AZ7"/>
    <mergeCell ref="BA6:BB6"/>
    <mergeCell ref="BC6:BC7"/>
    <mergeCell ref="BD6:BD7"/>
    <mergeCell ref="AV6:AV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J6:AJ7"/>
    <mergeCell ref="W6:W7"/>
    <mergeCell ref="X6:X7"/>
    <mergeCell ref="Y6:Y7"/>
    <mergeCell ref="Z6:Z7"/>
    <mergeCell ref="AA6:AA7"/>
    <mergeCell ref="AB6:AD6"/>
    <mergeCell ref="AE6:AE7"/>
    <mergeCell ref="AF6:AF7"/>
    <mergeCell ref="AG6:AG7"/>
    <mergeCell ref="AH6:AH7"/>
    <mergeCell ref="AI6:AI7"/>
    <mergeCell ref="AS5:AV5"/>
    <mergeCell ref="AW5:BJ5"/>
    <mergeCell ref="F6:F7"/>
    <mergeCell ref="G6:G7"/>
    <mergeCell ref="H6:H7"/>
    <mergeCell ref="I6:I7"/>
    <mergeCell ref="J6:J7"/>
    <mergeCell ref="K6:K7"/>
    <mergeCell ref="L6:Q6"/>
    <mergeCell ref="R6:R7"/>
    <mergeCell ref="X5:Y5"/>
    <mergeCell ref="Z5:AE5"/>
    <mergeCell ref="AF5:AI5"/>
    <mergeCell ref="AJ5:AL5"/>
    <mergeCell ref="AM5:AO5"/>
    <mergeCell ref="AP5:AR5"/>
    <mergeCell ref="D5:D7"/>
    <mergeCell ref="E5:E7"/>
    <mergeCell ref="F5:G5"/>
    <mergeCell ref="H5:K5"/>
    <mergeCell ref="L5:R5"/>
    <mergeCell ref="S5:W5"/>
    <mergeCell ref="S6:S7"/>
    <mergeCell ref="T6:T7"/>
    <mergeCell ref="U6:U7"/>
    <mergeCell ref="V6:V7"/>
  </mergeCells>
  <phoneticPr fontId="4"/>
  <printOptions horizontalCentered="1" verticalCentered="1"/>
  <pageMargins left="0.39370078740157483" right="0.39370078740157483" top="0.19685039370078741" bottom="0.19685039370078741" header="0" footer="0"/>
  <pageSetup paperSize="8" scale="56" firstPageNumber="42" orientation="landscape" useFirstPageNumber="1" horizontalDpi="300" verticalDpi="300" r:id="rId1"/>
  <headerFooter alignWithMargins="0"/>
  <colBreaks count="1" manualBreakCount="1">
    <brk id="35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患者数</vt:lpstr>
      <vt:lpstr>被患率</vt:lpstr>
      <vt:lpstr>患者数!Print_Area</vt:lpstr>
      <vt:lpstr>被患率!Print_Area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2023-11-21T06:45:07Z</cp:lastPrinted>
  <dcterms:created xsi:type="dcterms:W3CDTF">2023-11-13T05:50:08Z</dcterms:created>
  <dcterms:modified xsi:type="dcterms:W3CDTF">2023-11-27T06:58:45Z</dcterms:modified>
</cp:coreProperties>
</file>